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neral Guidelines" sheetId="1" r:id="rId4"/>
    <sheet state="visible" name="Estimated Budget" sheetId="2" r:id="rId5"/>
    <sheet state="visible" name="Realised Expenses" sheetId="3" r:id="rId6"/>
    <sheet state="visible" name="EXAMPLE YEAR X"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C3">
      <text>
        <t xml:space="preserve">coucou @h.brabant@ers.org do we agree we can delete this tab? This is an example of the previous version.
	-Manuela Yamada
I wanted to keep it as an indication on what to include into the cost categories. Otherwise Developers won't know exactly what to include into Machinery and Supplies or Infrastructure for example.
	-Henry Brabant
got it!
	-Manuela Yamada</t>
      </text>
    </comment>
  </commentList>
</comments>
</file>

<file path=xl/sharedStrings.xml><?xml version="1.0" encoding="utf-8"?>
<sst xmlns="http://schemas.openxmlformats.org/spreadsheetml/2006/main" count="323" uniqueCount="202">
  <si>
    <r>
      <rPr>
        <rFont val="Poppins"/>
        <color rgb="FFD2B173"/>
        <sz val="16.0"/>
      </rPr>
      <t>GUIDELINES</t>
    </r>
    <r>
      <rPr>
        <rFont val="Poppins"/>
        <b/>
        <color rgb="FF000000"/>
        <sz val="11.0"/>
      </rPr>
      <t xml:space="preserve">
</t>
    </r>
    <r>
      <rPr>
        <rFont val="Poppins"/>
        <color rgb="FF000000"/>
        <sz val="11.0"/>
      </rPr>
      <t xml:space="preserve">1. At the beginning of a 4-year period, you must start by filling in the tab </t>
    </r>
    <r>
      <rPr>
        <rFont val="Poppins"/>
        <b/>
        <color rgb="FF000000"/>
        <sz val="11.0"/>
      </rPr>
      <t>Estimated</t>
    </r>
    <r>
      <rPr>
        <rFont val="Poppins"/>
        <color rgb="FF000000"/>
        <sz val="11.0"/>
      </rPr>
      <t xml:space="preserve"> </t>
    </r>
    <r>
      <rPr>
        <rFont val="Poppins"/>
        <b/>
        <color rgb="FF000000"/>
        <sz val="11.0"/>
      </rPr>
      <t xml:space="preserve">Budget. </t>
    </r>
    <r>
      <rPr>
        <rFont val="Poppins"/>
        <color rgb="FF000000"/>
        <sz val="11.0"/>
      </rPr>
      <t xml:space="preserve">It must encompass all Project costs for the next four years (the four-year period).
You can refer to the </t>
    </r>
    <r>
      <rPr>
        <rFont val="Poppins"/>
        <b/>
        <color rgb="FF000000"/>
        <sz val="11.0"/>
      </rPr>
      <t>EXAMPLE YEAR X</t>
    </r>
    <r>
      <rPr>
        <rFont val="Poppins"/>
        <color rgb="FF000000"/>
        <sz val="11.0"/>
      </rPr>
      <t xml:space="preserve"> tab to better understand what is comprised in the Budget of a 4-year period. ERS has included categories and subcategories aiming to provide a holistic and inclusive vision of Project costs. Descriptions and examples of items have also been added to be regarded as guiding and inspiration.
2. At the end of a 4-year period, you must fill the tab </t>
    </r>
    <r>
      <rPr>
        <rFont val="Poppins"/>
        <b/>
        <color rgb="FF000000"/>
        <sz val="11.0"/>
      </rPr>
      <t>Realised Expenses</t>
    </r>
    <r>
      <rPr>
        <rFont val="Poppins"/>
        <color rgb="FF000000"/>
        <sz val="11.0"/>
      </rPr>
      <t>, which must accurately depict the actual costs incurred during the four-year period.
If you feel unclear about how to fill the tabs, or about which types of costs can be included, contact your Certification Manager</t>
    </r>
    <r>
      <rPr>
        <rFont val="Poppins"/>
        <b/>
        <color rgb="FF000000"/>
        <sz val="11.0"/>
      </rPr>
      <t xml:space="preserve">. 
</t>
    </r>
    <r>
      <rPr>
        <rFont val="Poppins"/>
        <color rgb="FF000000"/>
        <sz val="11.0"/>
      </rPr>
      <t xml:space="preserve">Please keep in mind that </t>
    </r>
    <r>
      <rPr>
        <rFont val="Poppins"/>
        <b/>
        <color rgb="FF000000"/>
        <sz val="11.0"/>
      </rPr>
      <t>your costs must be project-specific</t>
    </r>
    <r>
      <rPr>
        <rFont val="Poppins"/>
        <color rgb="FF000000"/>
        <sz val="11.0"/>
      </rPr>
      <t xml:space="preserve">. 
</t>
    </r>
  </si>
  <si>
    <t>Estimated Budget</t>
  </si>
  <si>
    <t>Y1</t>
  </si>
  <si>
    <t>Y2</t>
  </si>
  <si>
    <t>Y3</t>
  </si>
  <si>
    <t>Y4</t>
  </si>
  <si>
    <t>Sum</t>
  </si>
  <si>
    <t>%</t>
  </si>
  <si>
    <t xml:space="preserve">Personnel </t>
  </si>
  <si>
    <t>Supplies</t>
  </si>
  <si>
    <t>Machinery</t>
  </si>
  <si>
    <t>Infrastructure</t>
  </si>
  <si>
    <t>Utilities</t>
  </si>
  <si>
    <t>Travel and expenses</t>
  </si>
  <si>
    <t>Community benefits</t>
  </si>
  <si>
    <t>Legal fees</t>
  </si>
  <si>
    <t>Tax and banking fees</t>
  </si>
  <si>
    <t>Certification fees</t>
  </si>
  <si>
    <t>Total cost</t>
  </si>
  <si>
    <t>Realised Project Budget</t>
  </si>
  <si>
    <t>YEAR #1</t>
  </si>
  <si>
    <t>PROJECT SIZE (hectares)</t>
  </si>
  <si>
    <t>TOTAL PROJECT COST FOR Y1</t>
  </si>
  <si>
    <t>TOTAL FINANCIAL FEES COST FOR Y1</t>
  </si>
  <si>
    <t>TOTAL INVESTMENT FOR Y1</t>
  </si>
  <si>
    <t>Cost category</t>
  </si>
  <si>
    <t>Item</t>
  </si>
  <si>
    <t>Quantity</t>
  </si>
  <si>
    <t>Unit</t>
  </si>
  <si>
    <t>Occurence</t>
  </si>
  <si>
    <t>Unit cost</t>
  </si>
  <si>
    <t>Total (incl. VAT)</t>
  </si>
  <si>
    <t>Full Time Employees (FTE)</t>
  </si>
  <si>
    <t>Nr time units per year</t>
  </si>
  <si>
    <t>Cost per time unit</t>
  </si>
  <si>
    <t xml:space="preserve">FTE are workers that are working full-time for this project under a permanent contract. </t>
  </si>
  <si>
    <t>Project coordinator</t>
  </si>
  <si>
    <t>$/week</t>
  </si>
  <si>
    <t>Security agent</t>
  </si>
  <si>
    <t>$/year</t>
  </si>
  <si>
    <t>Field Director</t>
  </si>
  <si>
    <t>$/month</t>
  </si>
  <si>
    <t>Nursery director</t>
  </si>
  <si>
    <t>Part Time Employees (PTE)</t>
  </si>
  <si>
    <t xml:space="preserve">PTE are permanent workers that work part-time for this project, even if they work full-time for you. </t>
  </si>
  <si>
    <t>Forest engineer</t>
  </si>
  <si>
    <t>$/day</t>
  </si>
  <si>
    <t>Field manager</t>
  </si>
  <si>
    <t>Field worker</t>
  </si>
  <si>
    <t>Temporary workers</t>
  </si>
  <si>
    <t>Temporary workers are persons employed for specific project tasks.</t>
  </si>
  <si>
    <t>Plantation worker</t>
  </si>
  <si>
    <t>Contractor</t>
  </si>
  <si>
    <t># contracts</t>
  </si>
  <si>
    <t>Service providers per project. Examples of contractor types include experts necessary to build required frameworks and documentation for the Project, such as the Restoration plan, Feasibility Study and Zonation.</t>
  </si>
  <si>
    <t>Forest engineer (soil)</t>
  </si>
  <si>
    <t>$/contract</t>
  </si>
  <si>
    <t>Forest management plan</t>
  </si>
  <si>
    <t>Translators</t>
  </si>
  <si>
    <t>Educators</t>
  </si>
  <si>
    <t>Social charges</t>
  </si>
  <si>
    <t>Please add all social charges related to you FTE, PPE and temporary workers</t>
  </si>
  <si>
    <t>Retirement plan</t>
  </si>
  <si>
    <t>Social Security</t>
  </si>
  <si>
    <t>Health</t>
  </si>
  <si>
    <t>Landscape preparation and maintainance</t>
  </si>
  <si>
    <t>Fertilizers</t>
  </si>
  <si>
    <t>unit</t>
  </si>
  <si>
    <t>Weed control</t>
  </si>
  <si>
    <t>Soil microbiota treatments</t>
  </si>
  <si>
    <t>Scythe</t>
  </si>
  <si>
    <t>Seeds</t>
  </si>
  <si>
    <t>Ochroma pyramidale</t>
  </si>
  <si>
    <t>Zigya longifolia</t>
  </si>
  <si>
    <t>Cedrela odorata</t>
  </si>
  <si>
    <t>Planting</t>
  </si>
  <si>
    <t>Nursery bags</t>
  </si>
  <si>
    <t>200 pack</t>
  </si>
  <si>
    <t>Soil</t>
  </si>
  <si>
    <t>10kg bag</t>
  </si>
  <si>
    <t>Plant stakes</t>
  </si>
  <si>
    <t>Shovel</t>
  </si>
  <si>
    <t>Hoe</t>
  </si>
  <si>
    <t>Rake</t>
  </si>
  <si>
    <t>Manure</t>
  </si>
  <si>
    <t>Monitoring</t>
  </si>
  <si>
    <t>Soil ph measuring</t>
  </si>
  <si>
    <t xml:space="preserve">Binoculars </t>
  </si>
  <si>
    <t>DBH or measuring tape</t>
  </si>
  <si>
    <t>Mobile phones for the ERS and other suitable apps</t>
  </si>
  <si>
    <t>Bird nets</t>
  </si>
  <si>
    <t>Voice recorder</t>
  </si>
  <si>
    <t>Camera traps</t>
  </si>
  <si>
    <t>Distance Laser Meter</t>
  </si>
  <si>
    <t>Bioacoustic recorders</t>
  </si>
  <si>
    <t>External memory storage</t>
  </si>
  <si>
    <t>Sample shipment</t>
  </si>
  <si>
    <t>PPE</t>
  </si>
  <si>
    <t>Personal protective equipment, equipment used to minimize exposure to hazards that can cause injuries and illnesses.</t>
  </si>
  <si>
    <t>Safety glasses</t>
  </si>
  <si>
    <t xml:space="preserve">Earmuffs </t>
  </si>
  <si>
    <t>Safety boots</t>
  </si>
  <si>
    <t>Safety gloves</t>
  </si>
  <si>
    <t>Helmets</t>
  </si>
  <si>
    <t>Masks</t>
  </si>
  <si>
    <t>Overall</t>
  </si>
  <si>
    <t>Protective apron</t>
  </si>
  <si>
    <t>Wide-brimmed hat</t>
  </si>
  <si>
    <t>T-shirt</t>
  </si>
  <si>
    <t>Safety pants</t>
  </si>
  <si>
    <t>First-aid kit</t>
  </si>
  <si>
    <t>Risk prevention and mitigation</t>
  </si>
  <si>
    <t>Established tools and equipment to prevent or mitigate unforeseeen or expected risks, accidents and disasters</t>
  </si>
  <si>
    <t>Fire suppression system</t>
  </si>
  <si>
    <t>Supply and personnel transportation</t>
  </si>
  <si>
    <t>Purchase or rental of transportation means (e.g. trucks)</t>
  </si>
  <si>
    <t>4x4</t>
  </si>
  <si>
    <t>Motorcycle</t>
  </si>
  <si>
    <t>Land work</t>
  </si>
  <si>
    <t>Tractor</t>
  </si>
  <si>
    <t>Weed trimmer</t>
  </si>
  <si>
    <t>GPS</t>
  </si>
  <si>
    <t>Earth drill</t>
  </si>
  <si>
    <t>Communication</t>
  </si>
  <si>
    <t>Long-distance radio</t>
  </si>
  <si>
    <t>set of 2</t>
  </si>
  <si>
    <t>Satellite phone</t>
  </si>
  <si>
    <t>Office</t>
  </si>
  <si>
    <t>Field computer</t>
  </si>
  <si>
    <t>Maintenance</t>
  </si>
  <si>
    <t>Tractor maintenance</t>
  </si>
  <si>
    <t>Vehicle maintenance</t>
  </si>
  <si>
    <t>Land</t>
  </si>
  <si>
    <t>Land acquisition/leasing</t>
  </si>
  <si>
    <t xml:space="preserve">Fencing </t>
  </si>
  <si>
    <t>Nursery</t>
  </si>
  <si>
    <t>Metalic infrastructure</t>
  </si>
  <si>
    <t>Plastic coverage</t>
  </si>
  <si>
    <t>Bench</t>
  </si>
  <si>
    <t>Irrigation system</t>
  </si>
  <si>
    <t>Other</t>
  </si>
  <si>
    <t>Store construction</t>
  </si>
  <si>
    <t>Furniture</t>
  </si>
  <si>
    <t>Nursery maintenance</t>
  </si>
  <si>
    <t>Store maintenance</t>
  </si>
  <si>
    <t>Community Benefits</t>
  </si>
  <si>
    <t>Direct benefits</t>
  </si>
  <si>
    <t>#person</t>
  </si>
  <si>
    <t># of months</t>
  </si>
  <si>
    <t>This section includes required monetary compensation for time and efforts by the local communities and other stakeholders related to the Project. This can include opportunity cost compensation.</t>
  </si>
  <si>
    <t>Community compensation</t>
  </si>
  <si>
    <t>person/month</t>
  </si>
  <si>
    <t>Indirect benefits</t>
  </si>
  <si>
    <t>Community consultation</t>
  </si>
  <si>
    <t>Trainings</t>
  </si>
  <si>
    <t>School extension</t>
  </si>
  <si>
    <t>Borehole construction</t>
  </si>
  <si>
    <t>Water</t>
  </si>
  <si>
    <t># months</t>
  </si>
  <si>
    <t>Site #1</t>
  </si>
  <si>
    <t>bill/month</t>
  </si>
  <si>
    <t>Site #2</t>
  </si>
  <si>
    <t>Fuel</t>
  </si>
  <si>
    <t>Tractor fuel</t>
  </si>
  <si>
    <t>Moto fuel</t>
  </si>
  <si>
    <t>Electricity</t>
  </si>
  <si>
    <t>Internet</t>
  </si>
  <si>
    <t>Transportation</t>
  </si>
  <si>
    <t>Train tickets</t>
  </si>
  <si>
    <t>Round-trip</t>
  </si>
  <si>
    <t>Plane tickets</t>
  </si>
  <si>
    <t>Accommodation</t>
  </si>
  <si>
    <t>Hotel nights</t>
  </si>
  <si>
    <t>Nights</t>
  </si>
  <si>
    <t>Stipends</t>
  </si>
  <si>
    <t>Food daily stipend</t>
  </si>
  <si>
    <t>Daily/person</t>
  </si>
  <si>
    <t>Lawyer</t>
  </si>
  <si>
    <t>Project regularity</t>
  </si>
  <si>
    <t>$/h</t>
  </si>
  <si>
    <t>Documents</t>
  </si>
  <si>
    <t>CAR</t>
  </si>
  <si>
    <t>document</t>
  </si>
  <si>
    <t>Notary</t>
  </si>
  <si>
    <t>Local institutions</t>
  </si>
  <si>
    <t>Registration fees</t>
  </si>
  <si>
    <t>Tax and banking</t>
  </si>
  <si>
    <t>Bank fees</t>
  </si>
  <si>
    <t># of fees</t>
  </si>
  <si>
    <t>Banking fees</t>
  </si>
  <si>
    <t>fee/month</t>
  </si>
  <si>
    <t>Transfer fees</t>
  </si>
  <si>
    <t>Gov. Fee international transfer</t>
  </si>
  <si>
    <t>IOF/total value</t>
  </si>
  <si>
    <t>Exchange fees</t>
  </si>
  <si>
    <t>Exchange fee bank</t>
  </si>
  <si>
    <t>Tax</t>
  </si>
  <si>
    <t>Gov. tax</t>
  </si>
  <si>
    <t>tax</t>
  </si>
  <si>
    <t>Audit fees</t>
  </si>
  <si>
    <t>MRV fees</t>
  </si>
  <si>
    <t>fee/Ha/year</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</si>
</sst>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dd/mm/yyyy"/>
  </numFmts>
  <fonts count="24">
    <font>
      <sz val="11.0"/>
      <color theme="1"/>
      <name val="Calibri"/>
      <scheme val="minor"/>
    </font>
    <font>
      <sz val="11.0"/>
      <color rgb="FF000000"/>
      <name val="Poppins"/>
    </font>
    <font>
      <sz val="10.0"/>
      <color rgb="FFFFFFFF"/>
      <name val="Poppins"/>
    </font>
    <font>
      <sz val="10.0"/>
      <color rgb="FF000000"/>
      <name val="Poppins"/>
    </font>
    <font>
      <b/>
      <i/>
      <sz val="10.0"/>
      <color rgb="FF000000"/>
      <name val="Poppins"/>
    </font>
    <font>
      <i/>
      <sz val="10.0"/>
      <color rgb="FF000000"/>
      <name val="Poppins"/>
    </font>
    <font>
      <b/>
      <sz val="10.0"/>
      <color rgb="FF000000"/>
      <name val="Poppins"/>
    </font>
    <font>
      <sz val="10.0"/>
      <color theme="1"/>
      <name val="Poppins"/>
    </font>
    <font>
      <b/>
      <sz val="10.0"/>
      <color theme="1"/>
      <name val="Poppins"/>
    </font>
    <font>
      <b/>
      <i/>
      <sz val="10.0"/>
      <color theme="1"/>
      <name val="Poppins"/>
    </font>
    <font>
      <b/>
      <sz val="10.0"/>
      <color rgb="FFFF0000"/>
      <name val="Poppins"/>
    </font>
    <font>
      <b/>
      <i/>
      <sz val="10.0"/>
      <color rgb="FFFF0000"/>
      <name val="Poppins"/>
    </font>
    <font>
      <b/>
      <i/>
      <sz val="10.0"/>
      <color rgb="FF666666"/>
      <name val="Poppins"/>
    </font>
    <font>
      <i/>
      <sz val="10.0"/>
      <color rgb="FF999999"/>
      <name val="Poppins"/>
    </font>
    <font>
      <i/>
      <sz val="10.0"/>
      <color rgb="FF666666"/>
      <name val="Poppins"/>
    </font>
    <font>
      <sz val="10.0"/>
      <color rgb="FF666666"/>
      <name val="Poppins"/>
    </font>
    <font>
      <i/>
      <sz val="10.0"/>
      <color rgb="FFFF0000"/>
      <name val="Poppins"/>
    </font>
    <font>
      <i/>
      <sz val="10.0"/>
      <color theme="1"/>
      <name val="Poppins"/>
    </font>
    <font>
      <color theme="1"/>
      <name val="Calibri"/>
      <scheme val="minor"/>
    </font>
    <font>
      <b/>
      <i/>
      <sz val="10.0"/>
      <color rgb="FF999999"/>
      <name val="Poppins"/>
    </font>
    <font>
      <color theme="1"/>
      <name val="Arial"/>
    </font>
    <font>
      <sz val="10.0"/>
      <color theme="1"/>
      <name val="Arial"/>
    </font>
    <font>
      <color rgb="FF666666"/>
      <name val="Poppins"/>
    </font>
    <font>
      <i/>
      <color rgb="FF666666"/>
      <name val="Poppins"/>
    </font>
  </fonts>
  <fills count="36">
    <fill>
      <patternFill patternType="none"/>
    </fill>
    <fill>
      <patternFill patternType="lightGray"/>
    </fill>
    <fill>
      <patternFill patternType="solid">
        <fgColor rgb="FFFFFFFF"/>
        <bgColor rgb="FFFFFFFF"/>
      </patternFill>
    </fill>
    <fill>
      <patternFill patternType="solid">
        <fgColor rgb="FF000000"/>
        <bgColor rgb="FF000000"/>
      </patternFill>
    </fill>
    <fill>
      <patternFill patternType="solid">
        <fgColor rgb="FFF6F5F5"/>
        <bgColor rgb="FFF6F5F5"/>
      </patternFill>
    </fill>
    <fill>
      <patternFill patternType="solid">
        <fgColor rgb="FFD2B173"/>
        <bgColor rgb="FFD2B173"/>
      </patternFill>
    </fill>
    <fill>
      <patternFill patternType="solid">
        <fgColor theme="0"/>
        <bgColor theme="0"/>
      </patternFill>
    </fill>
    <fill>
      <patternFill patternType="solid">
        <fgColor rgb="FFEFEFEF"/>
        <bgColor rgb="FFEFEFEF"/>
      </patternFill>
    </fill>
    <fill>
      <patternFill patternType="solid">
        <fgColor rgb="FFE06666"/>
        <bgColor rgb="FFE06666"/>
      </patternFill>
    </fill>
    <fill>
      <patternFill patternType="solid">
        <fgColor rgb="FFEA9999"/>
        <bgColor rgb="FFEA9999"/>
      </patternFill>
    </fill>
    <fill>
      <patternFill patternType="solid">
        <fgColor rgb="FFF4CCCC"/>
        <bgColor rgb="FFF4CCCC"/>
      </patternFill>
    </fill>
    <fill>
      <patternFill patternType="solid">
        <fgColor rgb="FFF6B26B"/>
        <bgColor rgb="FFF6B26B"/>
      </patternFill>
    </fill>
    <fill>
      <patternFill patternType="solid">
        <fgColor rgb="FFF9CB9C"/>
        <bgColor rgb="FFF9CB9C"/>
      </patternFill>
    </fill>
    <fill>
      <patternFill patternType="solid">
        <fgColor rgb="FFFCE5CD"/>
        <bgColor rgb="FFFCE5CD"/>
      </patternFill>
    </fill>
    <fill>
      <patternFill patternType="solid">
        <fgColor rgb="FF93C47D"/>
        <bgColor rgb="FF93C47D"/>
      </patternFill>
    </fill>
    <fill>
      <patternFill patternType="solid">
        <fgColor rgb="FFB6D7A8"/>
        <bgColor rgb="FFB6D7A8"/>
      </patternFill>
    </fill>
    <fill>
      <patternFill patternType="solid">
        <fgColor rgb="FFD9EAD3"/>
        <bgColor rgb="FFD9EAD3"/>
      </patternFill>
    </fill>
    <fill>
      <patternFill patternType="solid">
        <fgColor rgb="FFFFD966"/>
        <bgColor rgb="FFFFD966"/>
      </patternFill>
    </fill>
    <fill>
      <patternFill patternType="solid">
        <fgColor rgb="FFFFE599"/>
        <bgColor rgb="FFFFE599"/>
      </patternFill>
    </fill>
    <fill>
      <patternFill patternType="solid">
        <fgColor rgb="FFFFF2CC"/>
        <bgColor rgb="FFFFF2CC"/>
      </patternFill>
    </fill>
    <fill>
      <patternFill patternType="solid">
        <fgColor rgb="FFA77600"/>
        <bgColor rgb="FFA77600"/>
      </patternFill>
    </fill>
    <fill>
      <patternFill patternType="solid">
        <fgColor rgb="FFFAB100"/>
        <bgColor rgb="FFFAB100"/>
      </patternFill>
    </fill>
    <fill>
      <patternFill patternType="solid">
        <fgColor rgb="FFFFE095"/>
        <bgColor rgb="FFFFE095"/>
      </patternFill>
    </fill>
    <fill>
      <patternFill patternType="solid">
        <fgColor rgb="FF6FA8DC"/>
        <bgColor rgb="FF6FA8DC"/>
      </patternFill>
    </fill>
    <fill>
      <patternFill patternType="solid">
        <fgColor rgb="FF9FC5E8"/>
        <bgColor rgb="FF9FC5E8"/>
      </patternFill>
    </fill>
    <fill>
      <patternFill patternType="solid">
        <fgColor rgb="FFCFE2F3"/>
        <bgColor rgb="FFCFE2F3"/>
      </patternFill>
    </fill>
    <fill>
      <patternFill patternType="solid">
        <fgColor rgb="FF76A5AF"/>
        <bgColor rgb="FF76A5AF"/>
      </patternFill>
    </fill>
    <fill>
      <patternFill patternType="solid">
        <fgColor rgb="FFA2C4C9"/>
        <bgColor rgb="FFA2C4C9"/>
      </patternFill>
    </fill>
    <fill>
      <patternFill patternType="solid">
        <fgColor rgb="FFD0E0E3"/>
        <bgColor rgb="FFD0E0E3"/>
      </patternFill>
    </fill>
    <fill>
      <patternFill patternType="solid">
        <fgColor rgb="FFC27BA0"/>
        <bgColor rgb="FFC27BA0"/>
      </patternFill>
    </fill>
    <fill>
      <patternFill patternType="solid">
        <fgColor rgb="FFD5A6BD"/>
        <bgColor rgb="FFD5A6BD"/>
      </patternFill>
    </fill>
    <fill>
      <patternFill patternType="solid">
        <fgColor rgb="FFEAD1DC"/>
        <bgColor rgb="FFEAD1DC"/>
      </patternFill>
    </fill>
    <fill>
      <patternFill patternType="solid">
        <fgColor rgb="FF8E7CC3"/>
        <bgColor rgb="FF8E7CC3"/>
      </patternFill>
    </fill>
    <fill>
      <patternFill patternType="solid">
        <fgColor rgb="FFB4A7D6"/>
        <bgColor rgb="FFB4A7D6"/>
      </patternFill>
    </fill>
    <fill>
      <patternFill patternType="solid">
        <fgColor rgb="FFD9D2E9"/>
        <bgColor rgb="FFD9D2E9"/>
      </patternFill>
    </fill>
    <fill>
      <patternFill patternType="solid">
        <fgColor rgb="FFB7B7B7"/>
        <bgColor rgb="FFB7B7B7"/>
      </patternFill>
    </fill>
  </fills>
  <borders count="2">
    <border/>
    <border>
      <left style="thin">
        <color rgb="FF979797"/>
      </left>
      <right style="thin">
        <color rgb="FF979797"/>
      </right>
      <top style="thin">
        <color rgb="FF979797"/>
      </top>
      <bottom style="thin">
        <color rgb="FF979797"/>
      </bottom>
    </border>
  </borders>
  <cellStyleXfs count="1">
    <xf borderId="0" fillId="0" fontId="0" numFmtId="0" applyAlignment="1" applyFont="1"/>
  </cellStyleXfs>
  <cellXfs count="255">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center" wrapText="1"/>
    </xf>
    <xf borderId="1" fillId="3" fontId="2" numFmtId="0" xfId="0" applyAlignment="1" applyBorder="1" applyFill="1" applyFont="1">
      <alignment horizontal="center" readingOrder="0" vertical="center"/>
    </xf>
    <xf borderId="1" fillId="3" fontId="2" numFmtId="0" xfId="0" applyAlignment="1" applyBorder="1" applyFont="1">
      <alignment horizontal="center" readingOrder="0" shrinkToFit="0" vertical="center" wrapText="1"/>
    </xf>
    <xf borderId="1" fillId="4" fontId="3" numFmtId="0" xfId="0" applyAlignment="1" applyBorder="1" applyFill="1" applyFont="1">
      <alignment horizontal="left" vertical="center"/>
    </xf>
    <xf borderId="1" fillId="0" fontId="4" numFmtId="164" xfId="0" applyAlignment="1" applyBorder="1" applyFont="1" applyNumberFormat="1">
      <alignment horizontal="center" vertical="center"/>
    </xf>
    <xf borderId="1" fillId="0" fontId="5" numFmtId="164" xfId="0" applyAlignment="1" applyBorder="1" applyFont="1" applyNumberFormat="1">
      <alignment horizontal="center" vertical="center"/>
    </xf>
    <xf borderId="1" fillId="4" fontId="3" numFmtId="0" xfId="0" applyAlignment="1" applyBorder="1" applyFont="1">
      <alignment horizontal="left" readingOrder="0" vertical="center"/>
    </xf>
    <xf borderId="1" fillId="4" fontId="3" numFmtId="0" xfId="0" applyAlignment="1" applyBorder="1" applyFont="1">
      <alignment horizontal="left" readingOrder="0" shrinkToFit="0" vertical="center" wrapText="0"/>
    </xf>
    <xf borderId="1" fillId="4" fontId="6" numFmtId="0" xfId="0" applyAlignment="1" applyBorder="1" applyFont="1">
      <alignment horizontal="left" readingOrder="0" vertical="center"/>
    </xf>
    <xf borderId="0" fillId="5" fontId="7" numFmtId="0" xfId="0" applyAlignment="1" applyFill="1" applyFont="1">
      <alignment shrinkToFit="0" vertical="center" wrapText="1"/>
    </xf>
    <xf borderId="0" fillId="5" fontId="8" numFmtId="0" xfId="0" applyAlignment="1" applyFont="1">
      <alignment horizontal="center" shrinkToFit="0" vertical="center" wrapText="1"/>
    </xf>
    <xf borderId="0" fillId="5" fontId="7" numFmtId="0" xfId="0" applyAlignment="1" applyFont="1">
      <alignment horizontal="center" shrinkToFit="0" vertical="center" wrapText="1"/>
    </xf>
    <xf borderId="0" fillId="5" fontId="9" numFmtId="0" xfId="0" applyAlignment="1" applyFont="1">
      <alignment horizontal="center" shrinkToFit="0" vertical="center" wrapText="1"/>
    </xf>
    <xf borderId="0" fillId="0" fontId="7" numFmtId="0" xfId="0" applyAlignment="1" applyFont="1">
      <alignment shrinkToFit="0" vertical="center" wrapText="1"/>
    </xf>
    <xf borderId="0" fillId="0" fontId="6" numFmtId="0" xfId="0" applyAlignment="1" applyFont="1">
      <alignment horizontal="center" readingOrder="0" shrinkToFit="0" vertical="center" wrapText="1"/>
    </xf>
    <xf borderId="0" fillId="0" fontId="8" numFmtId="0" xfId="0" applyAlignment="1" applyFont="1">
      <alignment horizontal="center" shrinkToFit="0" vertical="center" wrapText="1"/>
    </xf>
    <xf borderId="0" fillId="0" fontId="6" numFmtId="0" xfId="0" applyAlignment="1" applyFont="1">
      <alignment horizontal="center" shrinkToFit="0" vertical="center" wrapText="1"/>
    </xf>
    <xf borderId="0" fillId="0" fontId="8" numFmtId="0" xfId="0" applyAlignment="1" applyFont="1">
      <alignment horizontal="right" shrinkToFit="0" vertical="center" wrapText="1"/>
    </xf>
    <xf borderId="0" fillId="0" fontId="10" numFmtId="0" xfId="0" applyAlignment="1" applyFont="1">
      <alignment horizontal="right" readingOrder="0" shrinkToFit="0" vertical="center" wrapText="1"/>
    </xf>
    <xf borderId="0" fillId="0" fontId="7" numFmtId="0" xfId="0" applyAlignment="1" applyFont="1">
      <alignment horizontal="center" shrinkToFit="0" vertical="center" wrapText="1"/>
    </xf>
    <xf borderId="0" fillId="0" fontId="11" numFmtId="0" xfId="0" applyAlignment="1" applyFont="1">
      <alignment horizontal="left" readingOrder="0" shrinkToFit="0" vertical="center" wrapText="1"/>
    </xf>
    <xf borderId="0" fillId="0" fontId="4" numFmtId="165" xfId="0" applyAlignment="1" applyFont="1" applyNumberFormat="1">
      <alignment horizontal="left" shrinkToFit="0" vertical="center" wrapText="1"/>
    </xf>
    <xf borderId="0" fillId="6" fontId="7" numFmtId="0" xfId="0" applyAlignment="1" applyFill="1" applyFont="1">
      <alignment shrinkToFit="0" vertical="center" wrapText="1"/>
    </xf>
    <xf borderId="0" fillId="7" fontId="6" numFmtId="0" xfId="0" applyAlignment="1" applyFill="1" applyFont="1">
      <alignment horizontal="center" readingOrder="0" shrinkToFit="0" vertical="center" wrapText="1"/>
    </xf>
    <xf borderId="0" fillId="6" fontId="8" numFmtId="0" xfId="0" applyAlignment="1" applyFont="1">
      <alignment horizontal="center" shrinkToFit="0" vertical="center" wrapText="1"/>
    </xf>
    <xf borderId="0" fillId="7" fontId="6" numFmtId="0" xfId="0" applyAlignment="1" applyFont="1">
      <alignment horizontal="center" shrinkToFit="0" vertical="center" wrapText="1"/>
    </xf>
    <xf borderId="0" fillId="6" fontId="8" numFmtId="0" xfId="0" applyAlignment="1" applyFont="1">
      <alignment horizontal="right" shrinkToFit="0" vertical="center" wrapText="1"/>
    </xf>
    <xf borderId="0" fillId="7" fontId="6" numFmtId="0" xfId="0" applyAlignment="1" applyFont="1">
      <alignment horizontal="right" readingOrder="0" shrinkToFit="0" vertical="center" wrapText="1"/>
    </xf>
    <xf borderId="0" fillId="6" fontId="3" numFmtId="0" xfId="0" applyAlignment="1" applyFont="1">
      <alignment horizontal="center" shrinkToFit="0" vertical="center" wrapText="1"/>
    </xf>
    <xf borderId="0" fillId="7" fontId="6" numFmtId="4" xfId="0" applyAlignment="1" applyFont="1" applyNumberFormat="1">
      <alignment horizontal="center" readingOrder="0" shrinkToFit="0" vertical="center" wrapText="1"/>
    </xf>
    <xf borderId="0" fillId="6" fontId="7" numFmtId="0" xfId="0" applyAlignment="1" applyFont="1">
      <alignment horizontal="center" shrinkToFit="0" vertical="center" wrapText="1"/>
    </xf>
    <xf borderId="0" fillId="6" fontId="9" numFmtId="0" xfId="0" applyAlignment="1" applyFont="1">
      <alignment horizontal="center" shrinkToFit="0" vertical="center" wrapText="1"/>
    </xf>
    <xf borderId="0" fillId="7" fontId="4" numFmtId="164" xfId="0" applyAlignment="1" applyFont="1" applyNumberFormat="1">
      <alignment horizontal="center" shrinkToFit="0" vertical="center" wrapText="1"/>
    </xf>
    <xf borderId="0" fillId="7" fontId="4" numFmtId="0" xfId="0" applyAlignment="1" applyFont="1">
      <alignment horizontal="center" shrinkToFit="0" vertical="center" wrapText="1"/>
    </xf>
    <xf borderId="0" fillId="5" fontId="7" numFmtId="0" xfId="0" applyAlignment="1" applyFont="1">
      <alignment shrinkToFit="0" wrapText="1"/>
    </xf>
    <xf borderId="0" fillId="0" fontId="7" numFmtId="0" xfId="0" applyAlignment="1" applyFont="1">
      <alignment shrinkToFit="0" wrapText="1"/>
    </xf>
    <xf borderId="0" fillId="6" fontId="7" numFmtId="0" xfId="0" applyAlignment="1" applyFont="1">
      <alignment shrinkToFit="0" wrapText="1"/>
    </xf>
    <xf borderId="0" fillId="5" fontId="7" numFmtId="0" xfId="0" applyAlignment="1" applyFont="1">
      <alignment shrinkToFit="0" wrapText="1"/>
    </xf>
    <xf borderId="0" fillId="5" fontId="8" numFmtId="0" xfId="0" applyAlignment="1" applyFont="1">
      <alignment shrinkToFit="0" wrapText="1"/>
    </xf>
    <xf borderId="0" fillId="0" fontId="8" numFmtId="0" xfId="0" applyAlignment="1" applyFont="1">
      <alignment shrinkToFit="0" wrapText="1"/>
    </xf>
    <xf borderId="0" fillId="8" fontId="8" numFmtId="0" xfId="0" applyAlignment="1" applyFill="1" applyFont="1">
      <alignment horizontal="center" shrinkToFit="0" vertical="center" wrapText="1"/>
    </xf>
    <xf borderId="0" fillId="8" fontId="7" numFmtId="0" xfId="0" applyAlignment="1" applyFont="1">
      <alignment horizontal="center" shrinkToFit="0" vertical="center" wrapText="1"/>
    </xf>
    <xf borderId="0" fillId="8" fontId="9" numFmtId="164" xfId="0" applyAlignment="1" applyFont="1" applyNumberFormat="1">
      <alignment horizontal="center" shrinkToFit="0" vertical="center" wrapText="1"/>
    </xf>
    <xf borderId="0" fillId="8" fontId="9" numFmtId="9" xfId="0" applyAlignment="1" applyFont="1" applyNumberFormat="1">
      <alignment horizontal="center" shrinkToFit="0" vertical="center" wrapText="1"/>
    </xf>
    <xf borderId="0" fillId="9" fontId="8" numFmtId="0" xfId="0" applyAlignment="1" applyFill="1" applyFont="1">
      <alignment horizontal="center" readingOrder="0" shrinkToFit="0" vertical="center" wrapText="1"/>
    </xf>
    <xf borderId="0" fillId="6" fontId="7" numFmtId="0" xfId="0" applyAlignment="1" applyFont="1">
      <alignment horizontal="center" shrinkToFit="0" wrapText="1"/>
    </xf>
    <xf borderId="0" fillId="9" fontId="7" numFmtId="0" xfId="0" applyAlignment="1" applyFont="1">
      <alignment horizontal="center" shrinkToFit="0" wrapText="1"/>
    </xf>
    <xf borderId="0" fillId="9" fontId="5" numFmtId="0" xfId="0" applyAlignment="1" applyFont="1">
      <alignment horizontal="center" readingOrder="0" shrinkToFit="0" wrapText="1"/>
    </xf>
    <xf borderId="0" fillId="9" fontId="3" numFmtId="0" xfId="0" applyAlignment="1" applyFont="1">
      <alignment horizontal="center" readingOrder="0" shrinkToFit="0" wrapText="1"/>
    </xf>
    <xf borderId="0" fillId="9" fontId="12" numFmtId="164" xfId="0" applyAlignment="1" applyFont="1" applyNumberFormat="1">
      <alignment horizontal="center" shrinkToFit="0" wrapText="1"/>
    </xf>
    <xf borderId="0" fillId="9" fontId="12" numFmtId="0" xfId="0" applyAlignment="1" applyFont="1">
      <alignment horizontal="center" shrinkToFit="0" wrapText="1"/>
    </xf>
    <xf borderId="0" fillId="6" fontId="12" numFmtId="0" xfId="0" applyAlignment="1" applyFont="1">
      <alignment horizontal="center" shrinkToFit="0" wrapText="1"/>
    </xf>
    <xf borderId="0" fillId="5" fontId="12" numFmtId="0" xfId="0" applyAlignment="1" applyFont="1">
      <alignment horizontal="center" shrinkToFit="0" wrapText="1"/>
    </xf>
    <xf borderId="0" fillId="10" fontId="7" numFmtId="0" xfId="0" applyAlignment="1" applyFill="1" applyFont="1">
      <alignment horizontal="center" readingOrder="0" shrinkToFit="0" vertical="center" wrapText="1"/>
    </xf>
    <xf borderId="0" fillId="6" fontId="13" numFmtId="0" xfId="0" applyAlignment="1" applyFont="1">
      <alignment horizontal="center" shrinkToFit="0" wrapText="1"/>
    </xf>
    <xf borderId="0" fillId="10" fontId="14" numFmtId="0" xfId="0" applyAlignment="1" applyFont="1">
      <alignment horizontal="center" shrinkToFit="0" wrapText="1"/>
    </xf>
    <xf borderId="0" fillId="6" fontId="14" numFmtId="0" xfId="0" applyAlignment="1" applyFont="1">
      <alignment horizontal="center" shrinkToFit="0" wrapText="1"/>
    </xf>
    <xf borderId="0" fillId="10" fontId="14" numFmtId="0" xfId="0" applyAlignment="1" applyFont="1">
      <alignment horizontal="center" readingOrder="0" shrinkToFit="0" wrapText="1"/>
    </xf>
    <xf borderId="0" fillId="10" fontId="14" numFmtId="3" xfId="0" applyAlignment="1" applyFont="1" applyNumberFormat="1">
      <alignment horizontal="center" readingOrder="0" shrinkToFit="0" wrapText="1"/>
    </xf>
    <xf borderId="0" fillId="10" fontId="14" numFmtId="164" xfId="0" applyAlignment="1" applyFont="1" applyNumberFormat="1">
      <alignment horizontal="center" readingOrder="0" shrinkToFit="0" wrapText="1"/>
    </xf>
    <xf borderId="0" fillId="10" fontId="14" numFmtId="164" xfId="0" applyAlignment="1" applyFont="1" applyNumberFormat="1">
      <alignment horizontal="center" shrinkToFit="0" wrapText="1"/>
    </xf>
    <xf borderId="0" fillId="10" fontId="13" numFmtId="0" xfId="0" applyAlignment="1" applyFont="1">
      <alignment horizontal="center" shrinkToFit="0" wrapText="1"/>
    </xf>
    <xf borderId="0" fillId="5" fontId="13" numFmtId="164" xfId="0" applyAlignment="1" applyFont="1" applyNumberFormat="1">
      <alignment horizontal="center" shrinkToFit="0" wrapText="1"/>
    </xf>
    <xf borderId="0" fillId="9" fontId="15" numFmtId="0" xfId="0" applyAlignment="1" applyFont="1">
      <alignment horizontal="center" shrinkToFit="0" wrapText="1"/>
    </xf>
    <xf borderId="0" fillId="9" fontId="14" numFmtId="0" xfId="0" applyAlignment="1" applyFont="1">
      <alignment horizontal="center" shrinkToFit="0" wrapText="1"/>
    </xf>
    <xf borderId="0" fillId="9" fontId="16" numFmtId="3" xfId="0" applyAlignment="1" applyFont="1" applyNumberFormat="1">
      <alignment horizontal="center" readingOrder="0" shrinkToFit="0" wrapText="1"/>
    </xf>
    <xf borderId="0" fillId="9" fontId="14" numFmtId="164" xfId="0" applyAlignment="1" applyFont="1" applyNumberFormat="1">
      <alignment horizontal="center" shrinkToFit="0" wrapText="1"/>
    </xf>
    <xf borderId="0" fillId="5" fontId="13" numFmtId="0" xfId="0" applyAlignment="1" applyFont="1">
      <alignment horizontal="center" shrinkToFit="0" wrapText="1"/>
    </xf>
    <xf borderId="0" fillId="10" fontId="14" numFmtId="3" xfId="0" applyAlignment="1" applyFont="1" applyNumberFormat="1">
      <alignment horizontal="center" shrinkToFit="0" wrapText="1"/>
    </xf>
    <xf borderId="0" fillId="9" fontId="6" numFmtId="0" xfId="0" applyAlignment="1" applyFont="1">
      <alignment horizontal="center" readingOrder="0" shrinkToFit="0" vertical="center" wrapText="1"/>
    </xf>
    <xf borderId="0" fillId="6" fontId="17" numFmtId="0" xfId="0" applyAlignment="1" applyFont="1">
      <alignment horizontal="center" shrinkToFit="0" wrapText="1"/>
    </xf>
    <xf borderId="0" fillId="10" fontId="3" numFmtId="0" xfId="0" applyAlignment="1" applyFont="1">
      <alignment horizontal="center" readingOrder="0" shrinkToFit="0" vertical="center" wrapText="1"/>
    </xf>
    <xf borderId="0" fillId="9" fontId="8" numFmtId="0" xfId="0" applyAlignment="1" applyFont="1">
      <alignment horizontal="center" shrinkToFit="0" vertical="center" wrapText="1"/>
    </xf>
    <xf borderId="0" fillId="9" fontId="14" numFmtId="3" xfId="0" applyAlignment="1" applyFont="1" applyNumberFormat="1">
      <alignment horizontal="center" shrinkToFit="0" wrapText="1"/>
    </xf>
    <xf borderId="0" fillId="10" fontId="18" numFmtId="0" xfId="0" applyFont="1"/>
    <xf borderId="0" fillId="10" fontId="7" numFmtId="0" xfId="0" applyAlignment="1" applyFont="1">
      <alignment horizontal="center" shrinkToFit="0" vertical="center" wrapText="1"/>
    </xf>
    <xf borderId="0" fillId="10" fontId="14" numFmtId="9" xfId="0" applyAlignment="1" applyFont="1" applyNumberFormat="1">
      <alignment horizontal="center" shrinkToFit="0" wrapText="1"/>
    </xf>
    <xf borderId="0" fillId="10" fontId="18" numFmtId="0" xfId="0" applyFont="1"/>
    <xf borderId="0" fillId="0" fontId="15" numFmtId="0" xfId="0" applyAlignment="1" applyFont="1">
      <alignment horizontal="center" shrinkToFit="0" wrapText="1"/>
    </xf>
    <xf borderId="0" fillId="6" fontId="15" numFmtId="0" xfId="0" applyAlignment="1" applyFont="1">
      <alignment horizontal="center" shrinkToFit="0" wrapText="1"/>
    </xf>
    <xf borderId="0" fillId="0" fontId="7" numFmtId="0" xfId="0" applyAlignment="1" applyFont="1">
      <alignment horizontal="center" shrinkToFit="0" wrapText="1"/>
    </xf>
    <xf borderId="0" fillId="5" fontId="7" numFmtId="0" xfId="0" applyAlignment="1" applyFont="1">
      <alignment horizontal="center" shrinkToFit="0" wrapText="1"/>
    </xf>
    <xf borderId="0" fillId="11" fontId="8" numFmtId="0" xfId="0" applyAlignment="1" applyFill="1" applyFont="1">
      <alignment horizontal="center" shrinkToFit="0" vertical="center" wrapText="1"/>
    </xf>
    <xf borderId="0" fillId="11" fontId="15" numFmtId="0" xfId="0" applyAlignment="1" applyFont="1">
      <alignment horizontal="center" shrinkToFit="0" vertical="center" wrapText="1"/>
    </xf>
    <xf borderId="0" fillId="6" fontId="15" numFmtId="0" xfId="0" applyAlignment="1" applyFont="1">
      <alignment horizontal="center" shrinkToFit="0" vertical="center" wrapText="1"/>
    </xf>
    <xf borderId="0" fillId="11" fontId="12" numFmtId="164" xfId="0" applyAlignment="1" applyFont="1" applyNumberFormat="1">
      <alignment horizontal="center" shrinkToFit="0" vertical="center" wrapText="1"/>
    </xf>
    <xf borderId="0" fillId="11" fontId="9" numFmtId="9" xfId="0" applyAlignment="1" applyFont="1" applyNumberFormat="1">
      <alignment horizontal="center" shrinkToFit="0" vertical="center" wrapText="1"/>
    </xf>
    <xf borderId="0" fillId="12" fontId="6" numFmtId="0" xfId="0" applyAlignment="1" applyFill="1" applyFont="1">
      <alignment horizontal="center" readingOrder="0" shrinkToFit="0" vertical="center" wrapText="1"/>
    </xf>
    <xf borderId="0" fillId="6" fontId="3" numFmtId="0" xfId="0" applyAlignment="1" applyFont="1">
      <alignment horizontal="center" shrinkToFit="0" wrapText="1"/>
    </xf>
    <xf borderId="0" fillId="12" fontId="4" numFmtId="0" xfId="0" applyAlignment="1" applyFont="1">
      <alignment horizontal="center" shrinkToFit="0" wrapText="1"/>
    </xf>
    <xf borderId="0" fillId="12" fontId="15" numFmtId="0" xfId="0" applyAlignment="1" applyFont="1">
      <alignment horizontal="center" shrinkToFit="0" wrapText="1"/>
    </xf>
    <xf borderId="0" fillId="12" fontId="12" numFmtId="164" xfId="0" applyAlignment="1" applyFont="1" applyNumberFormat="1">
      <alignment horizontal="center" shrinkToFit="0" wrapText="1"/>
    </xf>
    <xf borderId="0" fillId="12" fontId="12" numFmtId="0" xfId="0" applyAlignment="1" applyFont="1">
      <alignment horizontal="center" shrinkToFit="0" wrapText="1"/>
    </xf>
    <xf borderId="0" fillId="13" fontId="6" numFmtId="0" xfId="0" applyAlignment="1" applyFill="1" applyFont="1">
      <alignment horizontal="center" shrinkToFit="0" vertical="center" wrapText="1"/>
    </xf>
    <xf borderId="0" fillId="13" fontId="14" numFmtId="0" xfId="0" applyAlignment="1" applyFont="1">
      <alignment horizontal="center" shrinkToFit="0" wrapText="1"/>
    </xf>
    <xf borderId="0" fillId="13" fontId="14" numFmtId="164" xfId="0" applyAlignment="1" applyFont="1" applyNumberFormat="1">
      <alignment horizontal="center" readingOrder="0" shrinkToFit="0" wrapText="1"/>
    </xf>
    <xf borderId="0" fillId="13" fontId="14" numFmtId="164" xfId="0" applyAlignment="1" applyFont="1" applyNumberFormat="1">
      <alignment horizontal="center" shrinkToFit="0" wrapText="1"/>
    </xf>
    <xf borderId="0" fillId="13" fontId="13" numFmtId="164" xfId="0" applyAlignment="1" applyFont="1" applyNumberFormat="1">
      <alignment horizontal="center" shrinkToFit="0" wrapText="1"/>
    </xf>
    <xf borderId="0" fillId="13" fontId="8" numFmtId="0" xfId="0" applyAlignment="1" applyFont="1">
      <alignment horizontal="center" shrinkToFit="0" vertical="center" wrapText="1"/>
    </xf>
    <xf borderId="0" fillId="12" fontId="8" numFmtId="0" xfId="0" applyAlignment="1" applyFont="1">
      <alignment horizontal="center" shrinkToFit="0" vertical="center" wrapText="1"/>
    </xf>
    <xf borderId="0" fillId="6" fontId="13" numFmtId="164" xfId="0" applyAlignment="1" applyFont="1" applyNumberFormat="1">
      <alignment horizontal="center" shrinkToFit="0" wrapText="1"/>
    </xf>
    <xf borderId="0" fillId="12" fontId="14" numFmtId="0" xfId="0" applyAlignment="1" applyFont="1">
      <alignment horizontal="center" shrinkToFit="0" wrapText="1"/>
    </xf>
    <xf borderId="0" fillId="12" fontId="14" numFmtId="164" xfId="0" applyAlignment="1" applyFont="1" applyNumberFormat="1">
      <alignment horizontal="center" shrinkToFit="0" wrapText="1"/>
    </xf>
    <xf borderId="0" fillId="6" fontId="12" numFmtId="164" xfId="0" applyAlignment="1" applyFont="1" applyNumberFormat="1">
      <alignment horizontal="center" shrinkToFit="0" wrapText="1"/>
    </xf>
    <xf borderId="0" fillId="5" fontId="12" numFmtId="164" xfId="0" applyAlignment="1" applyFont="1" applyNumberFormat="1">
      <alignment horizontal="center" shrinkToFit="0" wrapText="1"/>
    </xf>
    <xf borderId="0" fillId="13" fontId="14" numFmtId="0" xfId="0" applyAlignment="1" applyFont="1">
      <alignment horizontal="center" readingOrder="0" shrinkToFit="0" wrapText="1"/>
    </xf>
    <xf borderId="0" fillId="12" fontId="8" numFmtId="0" xfId="0" applyAlignment="1" applyFont="1">
      <alignment horizontal="center" readingOrder="0" shrinkToFit="0" vertical="center" wrapText="1"/>
    </xf>
    <xf borderId="0" fillId="13" fontId="3" numFmtId="0" xfId="0" applyAlignment="1" applyFont="1">
      <alignment horizontal="center" readingOrder="0" shrinkToFit="0" vertical="center" wrapText="1"/>
    </xf>
    <xf borderId="0" fillId="12" fontId="5" numFmtId="0" xfId="0" applyAlignment="1" applyFont="1">
      <alignment horizontal="center" shrinkToFit="0" wrapText="1"/>
    </xf>
    <xf borderId="0" fillId="14" fontId="8" numFmtId="0" xfId="0" applyAlignment="1" applyFill="1" applyFont="1">
      <alignment horizontal="center" shrinkToFit="0" vertical="center" wrapText="1"/>
    </xf>
    <xf borderId="0" fillId="14" fontId="15" numFmtId="0" xfId="0" applyAlignment="1" applyFont="1">
      <alignment horizontal="center" shrinkToFit="0" vertical="center" wrapText="1"/>
    </xf>
    <xf borderId="0" fillId="14" fontId="12" numFmtId="164" xfId="0" applyAlignment="1" applyFont="1" applyNumberFormat="1">
      <alignment horizontal="center" shrinkToFit="0" vertical="center" wrapText="1"/>
    </xf>
    <xf borderId="0" fillId="14" fontId="4" numFmtId="9" xfId="0" applyAlignment="1" applyFont="1" applyNumberFormat="1">
      <alignment horizontal="center" shrinkToFit="0" vertical="center" wrapText="1"/>
    </xf>
    <xf borderId="0" fillId="15" fontId="8" numFmtId="0" xfId="0" applyAlignment="1" applyFill="1" applyFont="1">
      <alignment horizontal="center" shrinkToFit="0" vertical="center" wrapText="1"/>
    </xf>
    <xf borderId="0" fillId="15" fontId="14" numFmtId="0" xfId="0" applyAlignment="1" applyFont="1">
      <alignment horizontal="center" shrinkToFit="0" wrapText="1"/>
    </xf>
    <xf borderId="0" fillId="15" fontId="15" numFmtId="0" xfId="0" applyAlignment="1" applyFont="1">
      <alignment horizontal="center" shrinkToFit="0" wrapText="1"/>
    </xf>
    <xf borderId="0" fillId="15" fontId="12" numFmtId="164" xfId="0" applyAlignment="1" applyFont="1" applyNumberFormat="1">
      <alignment horizontal="center" shrinkToFit="0" wrapText="1"/>
    </xf>
    <xf borderId="0" fillId="15" fontId="12" numFmtId="0" xfId="0" applyAlignment="1" applyFont="1">
      <alignment horizontal="center" shrinkToFit="0" wrapText="1"/>
    </xf>
    <xf borderId="0" fillId="16" fontId="8" numFmtId="0" xfId="0" applyAlignment="1" applyFill="1" applyFont="1">
      <alignment horizontal="center" shrinkToFit="0" vertical="center" wrapText="1"/>
    </xf>
    <xf borderId="0" fillId="16" fontId="14" numFmtId="0" xfId="0" applyAlignment="1" applyFont="1">
      <alignment horizontal="center" shrinkToFit="0" wrapText="1"/>
    </xf>
    <xf borderId="0" fillId="16" fontId="14" numFmtId="0" xfId="0" applyAlignment="1" applyFont="1">
      <alignment horizontal="center" readingOrder="0" shrinkToFit="0" wrapText="1"/>
    </xf>
    <xf borderId="0" fillId="16" fontId="14" numFmtId="164" xfId="0" applyAlignment="1" applyFont="1" applyNumberFormat="1">
      <alignment horizontal="center" readingOrder="0" shrinkToFit="0" wrapText="1"/>
    </xf>
    <xf borderId="0" fillId="16" fontId="14" numFmtId="164" xfId="0" applyAlignment="1" applyFont="1" applyNumberFormat="1">
      <alignment horizontal="center" shrinkToFit="0" wrapText="1"/>
    </xf>
    <xf borderId="0" fillId="16" fontId="13" numFmtId="0" xfId="0" applyAlignment="1" applyFont="1">
      <alignment horizontal="center" shrinkToFit="0" wrapText="1"/>
    </xf>
    <xf borderId="0" fillId="15" fontId="14" numFmtId="164" xfId="0" applyAlignment="1" applyFont="1" applyNumberFormat="1">
      <alignment horizontal="center" shrinkToFit="0" wrapText="1"/>
    </xf>
    <xf borderId="0" fillId="15" fontId="8" numFmtId="0" xfId="0" applyAlignment="1" applyFont="1">
      <alignment horizontal="center" readingOrder="0" shrinkToFit="0" vertical="center" wrapText="1"/>
    </xf>
    <xf borderId="0" fillId="15" fontId="8" numFmtId="0" xfId="0" applyAlignment="1" applyFont="1">
      <alignment horizontal="center" shrinkToFit="0" wrapText="1"/>
    </xf>
    <xf borderId="0" fillId="0" fontId="8" numFmtId="0" xfId="0" applyAlignment="1" applyFont="1">
      <alignment horizontal="center" shrinkToFit="0" wrapText="1"/>
    </xf>
    <xf borderId="0" fillId="17" fontId="8" numFmtId="0" xfId="0" applyAlignment="1" applyFill="1" applyFont="1">
      <alignment horizontal="center" shrinkToFit="0" vertical="center" wrapText="1"/>
    </xf>
    <xf borderId="0" fillId="17" fontId="15" numFmtId="0" xfId="0" applyAlignment="1" applyFont="1">
      <alignment horizontal="center" shrinkToFit="0" wrapText="1"/>
    </xf>
    <xf borderId="0" fillId="17" fontId="12" numFmtId="164" xfId="0" applyAlignment="1" applyFont="1" applyNumberFormat="1">
      <alignment horizontal="center" shrinkToFit="0" vertical="center" wrapText="1"/>
    </xf>
    <xf borderId="0" fillId="17" fontId="9" numFmtId="9" xfId="0" applyAlignment="1" applyFont="1" applyNumberFormat="1">
      <alignment horizontal="center" shrinkToFit="0" vertical="center" wrapText="1"/>
    </xf>
    <xf borderId="0" fillId="18" fontId="8" numFmtId="0" xfId="0" applyAlignment="1" applyFill="1" applyFont="1">
      <alignment horizontal="center" readingOrder="0" shrinkToFit="0" vertical="center" wrapText="1"/>
    </xf>
    <xf borderId="0" fillId="18" fontId="14" numFmtId="0" xfId="0" applyAlignment="1" applyFont="1">
      <alignment horizontal="center" shrinkToFit="0" wrapText="1"/>
    </xf>
    <xf borderId="0" fillId="18" fontId="12" numFmtId="164" xfId="0" applyAlignment="1" applyFont="1" applyNumberFormat="1">
      <alignment horizontal="center" shrinkToFit="0" wrapText="1"/>
    </xf>
    <xf borderId="0" fillId="18" fontId="19" numFmtId="0" xfId="0" applyAlignment="1" applyFont="1">
      <alignment horizontal="center" shrinkToFit="0" wrapText="1"/>
    </xf>
    <xf borderId="0" fillId="6" fontId="19" numFmtId="0" xfId="0" applyAlignment="1" applyFont="1">
      <alignment horizontal="center" shrinkToFit="0" wrapText="1"/>
    </xf>
    <xf borderId="0" fillId="5" fontId="19" numFmtId="0" xfId="0" applyAlignment="1" applyFont="1">
      <alignment horizontal="center" shrinkToFit="0" wrapText="1"/>
    </xf>
    <xf borderId="0" fillId="19" fontId="8" numFmtId="0" xfId="0" applyAlignment="1" applyFill="1" applyFont="1">
      <alignment horizontal="center" shrinkToFit="0" vertical="center" wrapText="1"/>
    </xf>
    <xf borderId="0" fillId="19" fontId="14" numFmtId="0" xfId="0" applyAlignment="1" applyFont="1">
      <alignment horizontal="center" readingOrder="0" shrinkToFit="0" wrapText="1"/>
    </xf>
    <xf borderId="0" fillId="19" fontId="14" numFmtId="0" xfId="0" applyAlignment="1" applyFont="1">
      <alignment horizontal="center" shrinkToFit="0" wrapText="1"/>
    </xf>
    <xf borderId="0" fillId="19" fontId="14" numFmtId="164" xfId="0" applyAlignment="1" applyFont="1" applyNumberFormat="1">
      <alignment horizontal="center" readingOrder="0" shrinkToFit="0" wrapText="1"/>
    </xf>
    <xf borderId="0" fillId="6" fontId="14" numFmtId="164" xfId="0" applyAlignment="1" applyFont="1" applyNumberFormat="1">
      <alignment horizontal="center" shrinkToFit="0" wrapText="1"/>
    </xf>
    <xf borderId="0" fillId="19" fontId="14" numFmtId="164" xfId="0" applyAlignment="1" applyFont="1" applyNumberFormat="1">
      <alignment horizontal="center" shrinkToFit="0" wrapText="1"/>
    </xf>
    <xf borderId="0" fillId="19" fontId="13" numFmtId="164" xfId="0" applyAlignment="1" applyFont="1" applyNumberFormat="1">
      <alignment horizontal="center" shrinkToFit="0" wrapText="1"/>
    </xf>
    <xf borderId="0" fillId="18" fontId="8" numFmtId="0" xfId="0" applyAlignment="1" applyFont="1">
      <alignment horizontal="center" shrinkToFit="0" vertical="center" wrapText="1"/>
    </xf>
    <xf borderId="0" fillId="18" fontId="14" numFmtId="164" xfId="0" applyAlignment="1" applyFont="1" applyNumberFormat="1">
      <alignment horizontal="center" shrinkToFit="0" wrapText="1"/>
    </xf>
    <xf borderId="0" fillId="18" fontId="19" numFmtId="164" xfId="0" applyAlignment="1" applyFont="1" applyNumberFormat="1">
      <alignment horizontal="center" shrinkToFit="0" wrapText="1"/>
    </xf>
    <xf borderId="0" fillId="6" fontId="19" numFmtId="164" xfId="0" applyAlignment="1" applyFont="1" applyNumberFormat="1">
      <alignment horizontal="center" shrinkToFit="0" wrapText="1"/>
    </xf>
    <xf borderId="0" fillId="5" fontId="19" numFmtId="164" xfId="0" applyAlignment="1" applyFont="1" applyNumberFormat="1">
      <alignment horizontal="center" shrinkToFit="0" wrapText="1"/>
    </xf>
    <xf borderId="0" fillId="0" fontId="14" numFmtId="0" xfId="0" applyAlignment="1" applyFont="1">
      <alignment horizontal="center" shrinkToFit="0" wrapText="1"/>
    </xf>
    <xf borderId="0" fillId="0" fontId="15" numFmtId="0" xfId="0" applyAlignment="1" applyFont="1">
      <alignment shrinkToFit="0" wrapText="1"/>
    </xf>
    <xf borderId="0" fillId="6" fontId="15" numFmtId="0" xfId="0" applyAlignment="1" applyFont="1">
      <alignment shrinkToFit="0" wrapText="1"/>
    </xf>
    <xf borderId="0" fillId="0" fontId="7" numFmtId="0" xfId="0" applyAlignment="1" applyFont="1">
      <alignment shrinkToFit="0" wrapText="1"/>
    </xf>
    <xf borderId="0" fillId="20" fontId="8" numFmtId="0" xfId="0" applyAlignment="1" applyFill="1" applyFont="1">
      <alignment horizontal="center" readingOrder="0" shrinkToFit="0" vertical="center" wrapText="1"/>
    </xf>
    <xf borderId="0" fillId="20" fontId="15" numFmtId="0" xfId="0" applyAlignment="1" applyFont="1">
      <alignment horizontal="center" shrinkToFit="0" wrapText="1"/>
    </xf>
    <xf borderId="0" fillId="20" fontId="12" numFmtId="164" xfId="0" applyAlignment="1" applyFont="1" applyNumberFormat="1">
      <alignment horizontal="center" shrinkToFit="0" vertical="center" wrapText="1"/>
    </xf>
    <xf borderId="0" fillId="20" fontId="4" numFmtId="9" xfId="0" applyAlignment="1" applyFont="1" applyNumberFormat="1">
      <alignment horizontal="center" shrinkToFit="0" vertical="center" wrapText="1"/>
    </xf>
    <xf borderId="0" fillId="6" fontId="4" numFmtId="0" xfId="0" applyAlignment="1" applyFont="1">
      <alignment horizontal="center" shrinkToFit="0" vertical="center" wrapText="1"/>
    </xf>
    <xf borderId="0" fillId="5" fontId="4" numFmtId="0" xfId="0" applyAlignment="1" applyFont="1">
      <alignment horizontal="center" shrinkToFit="0" vertical="center" wrapText="1"/>
    </xf>
    <xf borderId="0" fillId="21" fontId="8" numFmtId="0" xfId="0" applyAlignment="1" applyFill="1" applyFont="1">
      <alignment horizontal="center" readingOrder="0" shrinkToFit="0" vertical="center" wrapText="1"/>
    </xf>
    <xf borderId="0" fillId="21" fontId="14" numFmtId="0" xfId="0" applyAlignment="1" applyFont="1">
      <alignment horizontal="center" shrinkToFit="0" wrapText="1"/>
    </xf>
    <xf borderId="0" fillId="21" fontId="12" numFmtId="164" xfId="0" applyAlignment="1" applyFont="1" applyNumberFormat="1">
      <alignment horizontal="center" shrinkToFit="0" wrapText="1"/>
    </xf>
    <xf borderId="0" fillId="21" fontId="19" numFmtId="0" xfId="0" applyAlignment="1" applyFont="1">
      <alignment horizontal="center" shrinkToFit="0" wrapText="1"/>
    </xf>
    <xf borderId="0" fillId="22" fontId="7" numFmtId="0" xfId="0" applyAlignment="1" applyFill="1" applyFont="1">
      <alignment horizontal="center" readingOrder="0" shrinkToFit="0" vertical="center" wrapText="1"/>
    </xf>
    <xf borderId="0" fillId="22" fontId="14" numFmtId="0" xfId="0" applyAlignment="1" applyFont="1">
      <alignment horizontal="center" shrinkToFit="0" wrapText="1"/>
    </xf>
    <xf borderId="0" fillId="22" fontId="14" numFmtId="3" xfId="0" applyAlignment="1" applyFont="1" applyNumberFormat="1">
      <alignment horizontal="center" shrinkToFit="0" wrapText="1"/>
    </xf>
    <xf borderId="0" fillId="22" fontId="14" numFmtId="164" xfId="0" applyAlignment="1" applyFont="1" applyNumberFormat="1">
      <alignment horizontal="center" shrinkToFit="0" wrapText="1"/>
    </xf>
    <xf borderId="0" fillId="22" fontId="13" numFmtId="164" xfId="0" applyAlignment="1" applyFont="1" applyNumberFormat="1">
      <alignment horizontal="center" shrinkToFit="0" wrapText="1"/>
    </xf>
    <xf borderId="0" fillId="21" fontId="14" numFmtId="0" xfId="0" applyAlignment="1" applyFont="1">
      <alignment horizontal="center" readingOrder="0" shrinkToFit="0" wrapText="1"/>
    </xf>
    <xf borderId="0" fillId="21" fontId="14" numFmtId="164" xfId="0" applyAlignment="1" applyFont="1" applyNumberFormat="1">
      <alignment horizontal="center" shrinkToFit="0" wrapText="1"/>
    </xf>
    <xf borderId="0" fillId="21" fontId="19" numFmtId="164" xfId="0" applyAlignment="1" applyFont="1" applyNumberFormat="1">
      <alignment horizontal="center" shrinkToFit="0" wrapText="1"/>
    </xf>
    <xf borderId="0" fillId="22" fontId="8" numFmtId="0" xfId="0" applyAlignment="1" applyFont="1">
      <alignment horizontal="center" shrinkToFit="0" vertical="center" wrapText="1"/>
    </xf>
    <xf borderId="0" fillId="22" fontId="14" numFmtId="0" xfId="0" applyAlignment="1" applyFont="1">
      <alignment horizontal="center" readingOrder="0" shrinkToFit="0" wrapText="1"/>
    </xf>
    <xf borderId="0" fillId="22" fontId="14" numFmtId="3" xfId="0" applyAlignment="1" applyFont="1" applyNumberFormat="1">
      <alignment horizontal="center" readingOrder="0" shrinkToFit="0" wrapText="1"/>
    </xf>
    <xf borderId="0" fillId="22" fontId="14" numFmtId="164" xfId="0" applyAlignment="1" applyFont="1" applyNumberFormat="1">
      <alignment horizontal="center" readingOrder="0" shrinkToFit="0" wrapText="1"/>
    </xf>
    <xf borderId="0" fillId="23" fontId="8" numFmtId="0" xfId="0" applyAlignment="1" applyFill="1" applyFont="1">
      <alignment horizontal="center" shrinkToFit="0" vertical="center" wrapText="1"/>
    </xf>
    <xf borderId="0" fillId="23" fontId="15" numFmtId="0" xfId="0" applyAlignment="1" applyFont="1">
      <alignment horizontal="center" shrinkToFit="0" vertical="center" wrapText="1"/>
    </xf>
    <xf borderId="0" fillId="23" fontId="12" numFmtId="164" xfId="0" applyAlignment="1" applyFont="1" applyNumberFormat="1">
      <alignment horizontal="center" shrinkToFit="0" vertical="center" wrapText="1"/>
    </xf>
    <xf borderId="0" fillId="23" fontId="9" numFmtId="9" xfId="0" applyAlignment="1" applyFont="1" applyNumberFormat="1">
      <alignment horizontal="center" shrinkToFit="0" vertical="center" wrapText="1"/>
    </xf>
    <xf borderId="0" fillId="24" fontId="8" numFmtId="0" xfId="0" applyAlignment="1" applyFill="1" applyFont="1">
      <alignment horizontal="center" shrinkToFit="0" vertical="center" wrapText="1"/>
    </xf>
    <xf borderId="0" fillId="24" fontId="14" numFmtId="0" xfId="0" applyAlignment="1" applyFont="1">
      <alignment horizontal="center" shrinkToFit="0" wrapText="1"/>
    </xf>
    <xf borderId="0" fillId="24" fontId="12" numFmtId="164" xfId="0" applyAlignment="1" applyFont="1" applyNumberFormat="1">
      <alignment horizontal="center" shrinkToFit="0" wrapText="1"/>
    </xf>
    <xf borderId="0" fillId="24" fontId="12" numFmtId="0" xfId="0" applyAlignment="1" applyFont="1">
      <alignment horizontal="center" shrinkToFit="0" wrapText="1"/>
    </xf>
    <xf borderId="0" fillId="25" fontId="8" numFmtId="0" xfId="0" applyAlignment="1" applyFill="1" applyFont="1">
      <alignment horizontal="center" shrinkToFit="0" vertical="center" wrapText="1"/>
    </xf>
    <xf borderId="0" fillId="25" fontId="14" numFmtId="0" xfId="0" applyAlignment="1" applyFont="1">
      <alignment horizontal="center" shrinkToFit="0" wrapText="1"/>
    </xf>
    <xf borderId="0" fillId="25" fontId="14" numFmtId="164" xfId="0" applyAlignment="1" applyFont="1" applyNumberFormat="1">
      <alignment horizontal="center" shrinkToFit="0" wrapText="1"/>
    </xf>
    <xf borderId="0" fillId="25" fontId="13" numFmtId="164" xfId="0" applyAlignment="1" applyFont="1" applyNumberFormat="1">
      <alignment horizontal="center" shrinkToFit="0" wrapText="1"/>
    </xf>
    <xf borderId="0" fillId="24" fontId="8" numFmtId="0" xfId="0" applyAlignment="1" applyFont="1">
      <alignment horizontal="center" shrinkToFit="0" wrapText="1"/>
    </xf>
    <xf borderId="0" fillId="25" fontId="14" numFmtId="0" xfId="0" applyAlignment="1" applyFont="1">
      <alignment horizontal="center" readingOrder="0" shrinkToFit="0" wrapText="1"/>
    </xf>
    <xf borderId="0" fillId="24" fontId="14" numFmtId="164" xfId="0" applyAlignment="1" applyFont="1" applyNumberFormat="1">
      <alignment horizontal="center" shrinkToFit="0" wrapText="1"/>
    </xf>
    <xf borderId="0" fillId="26" fontId="6" numFmtId="0" xfId="0" applyAlignment="1" applyFill="1" applyFont="1">
      <alignment horizontal="center" readingOrder="0" shrinkToFit="0" vertical="center" wrapText="1"/>
    </xf>
    <xf borderId="0" fillId="26" fontId="15" numFmtId="0" xfId="0" applyAlignment="1" applyFont="1">
      <alignment horizontal="center" shrinkToFit="0" vertical="center" wrapText="1"/>
    </xf>
    <xf borderId="0" fillId="26" fontId="12" numFmtId="164" xfId="0" applyAlignment="1" applyFont="1" applyNumberFormat="1">
      <alignment horizontal="center" shrinkToFit="0" vertical="center" wrapText="1"/>
    </xf>
    <xf borderId="0" fillId="26" fontId="9" numFmtId="9" xfId="0" applyAlignment="1" applyFont="1" applyNumberFormat="1">
      <alignment horizontal="center" shrinkToFit="0" vertical="center" wrapText="1"/>
    </xf>
    <xf borderId="0" fillId="27" fontId="8" numFmtId="0" xfId="0" applyAlignment="1" applyFill="1" applyFont="1">
      <alignment horizontal="center" shrinkToFit="0" vertical="center" wrapText="1"/>
    </xf>
    <xf borderId="0" fillId="27" fontId="14" numFmtId="0" xfId="0" applyAlignment="1" applyFont="1">
      <alignment horizontal="center" shrinkToFit="0" wrapText="1"/>
    </xf>
    <xf borderId="0" fillId="27" fontId="14" numFmtId="164" xfId="0" applyAlignment="1" applyFont="1" applyNumberFormat="1">
      <alignment horizontal="center" shrinkToFit="0" wrapText="1"/>
    </xf>
    <xf borderId="0" fillId="27" fontId="12" numFmtId="164" xfId="0" applyAlignment="1" applyFont="1" applyNumberFormat="1">
      <alignment horizontal="center" shrinkToFit="0" wrapText="1"/>
    </xf>
    <xf borderId="0" fillId="28" fontId="8" numFmtId="0" xfId="0" applyAlignment="1" applyFill="1" applyFont="1">
      <alignment horizontal="center" shrinkToFit="0" vertical="center" wrapText="1"/>
    </xf>
    <xf borderId="0" fillId="28" fontId="14" numFmtId="0" xfId="0" applyAlignment="1" applyFont="1">
      <alignment horizontal="center" shrinkToFit="0" wrapText="1"/>
    </xf>
    <xf borderId="0" fillId="28" fontId="14" numFmtId="164" xfId="0" applyAlignment="1" applyFont="1" applyNumberFormat="1">
      <alignment horizontal="center" shrinkToFit="0" wrapText="1"/>
    </xf>
    <xf borderId="0" fillId="28" fontId="13" numFmtId="164" xfId="0" applyAlignment="1" applyFont="1" applyNumberFormat="1">
      <alignment horizontal="center" shrinkToFit="0" wrapText="1"/>
    </xf>
    <xf borderId="0" fillId="29" fontId="8" numFmtId="0" xfId="0" applyAlignment="1" applyFill="1" applyFont="1">
      <alignment horizontal="center" shrinkToFit="0" vertical="center" wrapText="1"/>
    </xf>
    <xf borderId="0" fillId="29" fontId="15" numFmtId="0" xfId="0" applyAlignment="1" applyFont="1">
      <alignment horizontal="center" shrinkToFit="0" vertical="center" wrapText="1"/>
    </xf>
    <xf borderId="0" fillId="29" fontId="12" numFmtId="164" xfId="0" applyAlignment="1" applyFont="1" applyNumberFormat="1">
      <alignment horizontal="center" shrinkToFit="0" vertical="center" wrapText="1"/>
    </xf>
    <xf borderId="0" fillId="29" fontId="9" numFmtId="9" xfId="0" applyAlignment="1" applyFont="1" applyNumberFormat="1">
      <alignment horizontal="center" shrinkToFit="0" vertical="center" wrapText="1"/>
    </xf>
    <xf borderId="0" fillId="30" fontId="8" numFmtId="0" xfId="0" applyAlignment="1" applyFill="1" applyFont="1">
      <alignment horizontal="center" shrinkToFit="0" vertical="center" wrapText="1"/>
    </xf>
    <xf borderId="0" fillId="30" fontId="14" numFmtId="0" xfId="0" applyAlignment="1" applyFont="1">
      <alignment horizontal="center" shrinkToFit="0" wrapText="1"/>
    </xf>
    <xf borderId="0" fillId="30" fontId="12" numFmtId="164" xfId="0" applyAlignment="1" applyFont="1" applyNumberFormat="1">
      <alignment horizontal="center" shrinkToFit="0" wrapText="1"/>
    </xf>
    <xf borderId="0" fillId="30" fontId="12" numFmtId="0" xfId="0" applyAlignment="1" applyFont="1">
      <alignment horizontal="center" shrinkToFit="0" wrapText="1"/>
    </xf>
    <xf borderId="0" fillId="31" fontId="8" numFmtId="0" xfId="0" applyAlignment="1" applyFill="1" applyFont="1">
      <alignment horizontal="center" shrinkToFit="0" vertical="center" wrapText="1"/>
    </xf>
    <xf borderId="0" fillId="31" fontId="14" numFmtId="0" xfId="0" applyAlignment="1" applyFont="1">
      <alignment horizontal="center" shrinkToFit="0" wrapText="1"/>
    </xf>
    <xf borderId="0" fillId="31" fontId="14" numFmtId="164" xfId="0" applyAlignment="1" applyFont="1" applyNumberFormat="1">
      <alignment horizontal="center" shrinkToFit="0" wrapText="1"/>
    </xf>
    <xf borderId="0" fillId="31" fontId="13" numFmtId="0" xfId="0" applyAlignment="1" applyFont="1">
      <alignment horizontal="center" shrinkToFit="0" wrapText="1"/>
    </xf>
    <xf borderId="0" fillId="30" fontId="14" numFmtId="164" xfId="0" applyAlignment="1" applyFont="1" applyNumberFormat="1">
      <alignment horizontal="center" shrinkToFit="0" wrapText="1"/>
    </xf>
    <xf borderId="0" fillId="30" fontId="8" numFmtId="0" xfId="0" applyAlignment="1" applyFont="1">
      <alignment horizontal="center" readingOrder="0" shrinkToFit="0" vertical="center" wrapText="1"/>
    </xf>
    <xf borderId="0" fillId="31" fontId="14" numFmtId="0" xfId="0" applyAlignment="1" applyFont="1">
      <alignment horizontal="center" readingOrder="0" shrinkToFit="0" wrapText="1"/>
    </xf>
    <xf borderId="0" fillId="31" fontId="14" numFmtId="164" xfId="0" applyAlignment="1" applyFont="1" applyNumberFormat="1">
      <alignment horizontal="center" readingOrder="0" shrinkToFit="0" wrapText="1"/>
    </xf>
    <xf borderId="0" fillId="32" fontId="8" numFmtId="0" xfId="0" applyAlignment="1" applyFill="1" applyFont="1">
      <alignment horizontal="center" shrinkToFit="0" vertical="center" wrapText="1"/>
    </xf>
    <xf borderId="0" fillId="32" fontId="15" numFmtId="0" xfId="0" applyAlignment="1" applyFont="1">
      <alignment horizontal="center" shrinkToFit="0" vertical="center" wrapText="1"/>
    </xf>
    <xf borderId="0" fillId="32" fontId="12" numFmtId="164" xfId="0" applyAlignment="1" applyFont="1" applyNumberFormat="1">
      <alignment horizontal="center" shrinkToFit="0" vertical="center" wrapText="1"/>
    </xf>
    <xf borderId="0" fillId="32" fontId="9" numFmtId="9" xfId="0" applyAlignment="1" applyFont="1" applyNumberFormat="1">
      <alignment horizontal="center" shrinkToFit="0" vertical="center" wrapText="1"/>
    </xf>
    <xf borderId="0" fillId="6" fontId="9" numFmtId="164" xfId="0" applyAlignment="1" applyFont="1" applyNumberFormat="1">
      <alignment horizontal="center" shrinkToFit="0" vertical="center" wrapText="1"/>
    </xf>
    <xf borderId="0" fillId="5" fontId="9" numFmtId="164" xfId="0" applyAlignment="1" applyFont="1" applyNumberFormat="1">
      <alignment horizontal="center" shrinkToFit="0" vertical="center" wrapText="1"/>
    </xf>
    <xf borderId="0" fillId="33" fontId="8" numFmtId="0" xfId="0" applyAlignment="1" applyFill="1" applyFont="1">
      <alignment horizontal="center" shrinkToFit="0" vertical="center" wrapText="1"/>
    </xf>
    <xf borderId="0" fillId="33" fontId="14" numFmtId="0" xfId="0" applyAlignment="1" applyFont="1">
      <alignment horizontal="center" shrinkToFit="0" wrapText="1"/>
    </xf>
    <xf borderId="0" fillId="33" fontId="14" numFmtId="164" xfId="0" applyAlignment="1" applyFont="1" applyNumberFormat="1">
      <alignment horizontal="center" shrinkToFit="0" wrapText="1"/>
    </xf>
    <xf borderId="0" fillId="33" fontId="13" numFmtId="0" xfId="0" applyAlignment="1" applyFont="1">
      <alignment horizontal="center" shrinkToFit="0" wrapText="1"/>
    </xf>
    <xf borderId="0" fillId="34" fontId="8" numFmtId="0" xfId="0" applyAlignment="1" applyFill="1" applyFont="1">
      <alignment horizontal="center" shrinkToFit="0" vertical="center" wrapText="1"/>
    </xf>
    <xf borderId="0" fillId="34" fontId="14" numFmtId="0" xfId="0" applyAlignment="1" applyFont="1">
      <alignment horizontal="center" shrinkToFit="0" wrapText="1"/>
    </xf>
    <xf borderId="0" fillId="34" fontId="14" numFmtId="164" xfId="0" applyAlignment="1" applyFont="1" applyNumberFormat="1">
      <alignment horizontal="center" shrinkToFit="0" wrapText="1"/>
    </xf>
    <xf borderId="0" fillId="34" fontId="13" numFmtId="0" xfId="0" applyAlignment="1" applyFont="1">
      <alignment horizontal="center" shrinkToFit="0" wrapText="1"/>
    </xf>
    <xf borderId="0" fillId="34" fontId="14" numFmtId="10" xfId="0" applyAlignment="1" applyFont="1" applyNumberFormat="1">
      <alignment horizontal="center" shrinkToFit="0" wrapText="1"/>
    </xf>
    <xf borderId="0" fillId="34" fontId="14" numFmtId="9" xfId="0" applyAlignment="1" applyFont="1" applyNumberFormat="1">
      <alignment horizontal="center" shrinkToFit="0" wrapText="1"/>
    </xf>
    <xf borderId="0" fillId="35" fontId="8" numFmtId="0" xfId="0" applyAlignment="1" applyFill="1" applyFont="1">
      <alignment horizontal="center" readingOrder="0" shrinkToFit="0" vertical="center" wrapText="1"/>
    </xf>
    <xf borderId="0" fillId="35" fontId="15" numFmtId="0" xfId="0" applyAlignment="1" applyFont="1">
      <alignment shrinkToFit="0" wrapText="1"/>
    </xf>
    <xf borderId="0" fillId="35" fontId="12" numFmtId="164" xfId="0" applyAlignment="1" applyFont="1" applyNumberFormat="1">
      <alignment horizontal="center" shrinkToFit="0" vertical="center" wrapText="1"/>
    </xf>
    <xf borderId="0" fillId="35" fontId="9" numFmtId="9" xfId="0" applyAlignment="1" applyFont="1" applyNumberFormat="1">
      <alignment horizontal="center" shrinkToFit="0" vertical="center" wrapText="1"/>
    </xf>
    <xf borderId="0" fillId="6" fontId="9" numFmtId="0" xfId="0" applyAlignment="1" applyFont="1">
      <alignment shrinkToFit="0" vertical="center" wrapText="1"/>
    </xf>
    <xf borderId="0" fillId="5" fontId="9" numFmtId="0" xfId="0" applyAlignment="1" applyFont="1">
      <alignment shrinkToFit="0" vertical="center" wrapText="1"/>
    </xf>
    <xf borderId="0" fillId="5" fontId="20" numFmtId="0" xfId="0" applyAlignment="1" applyFont="1">
      <alignment shrinkToFit="0" vertical="bottom" wrapText="1"/>
    </xf>
    <xf borderId="0" fillId="0" fontId="20" numFmtId="0" xfId="0" applyAlignment="1" applyFont="1">
      <alignment shrinkToFit="0" vertical="bottom" wrapText="1"/>
    </xf>
    <xf borderId="0" fillId="7" fontId="21" numFmtId="0" xfId="0" applyAlignment="1" applyFont="1">
      <alignment shrinkToFit="0" vertical="center" wrapText="1"/>
    </xf>
    <xf borderId="0" fillId="2" fontId="20" numFmtId="0" xfId="0" applyAlignment="1" applyFont="1">
      <alignment shrinkToFit="0" vertical="bottom" wrapText="1"/>
    </xf>
    <xf borderId="0" fillId="7" fontId="14" numFmtId="0" xfId="0" applyAlignment="1" applyFont="1">
      <alignment horizontal="center" readingOrder="0" shrinkToFit="0" wrapText="1"/>
    </xf>
    <xf borderId="0" fillId="2" fontId="22" numFmtId="0" xfId="0" applyAlignment="1" applyFont="1">
      <alignment shrinkToFit="0" vertical="bottom" wrapText="1"/>
    </xf>
    <xf borderId="0" fillId="7" fontId="14" numFmtId="164" xfId="0" applyAlignment="1" applyFont="1" applyNumberFormat="1">
      <alignment horizontal="center" readingOrder="0" shrinkToFit="0" wrapText="1"/>
    </xf>
    <xf borderId="0" fillId="7" fontId="23" numFmtId="164" xfId="0" applyAlignment="1" applyFont="1" applyNumberFormat="1">
      <alignment horizontal="center" shrinkToFit="0" vertical="bottom" wrapText="1"/>
    </xf>
    <xf borderId="0" fillId="7" fontId="20" numFmtId="164" xfId="0" applyAlignment="1" applyFont="1" applyNumberFormat="1">
      <alignment shrinkToFit="0" vertical="bottom" wrapText="1"/>
    </xf>
    <xf borderId="0" fillId="6" fontId="13" numFmtId="0" xfId="0" applyAlignment="1" applyFont="1">
      <alignment shrinkToFit="0" wrapText="1"/>
    </xf>
    <xf borderId="0" fillId="5" fontId="13" numFmtId="0" xfId="0" applyAlignment="1" applyFont="1">
      <alignment shrinkToFit="0" wrapText="1"/>
    </xf>
    <xf borderId="0" fillId="7" fontId="23" numFmtId="0" xfId="0" applyAlignment="1" applyFont="1">
      <alignment horizontal="center" shrinkToFit="0" vertical="bottom" wrapText="1"/>
    </xf>
    <xf borderId="0" fillId="7" fontId="22" numFmtId="0" xfId="0" applyAlignment="1" applyFon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97B9C7"/>
      </a:accent1>
      <a:accent2>
        <a:srgbClr val="FFCC4F"/>
      </a:accent2>
      <a:accent3>
        <a:srgbClr val="9AB294"/>
      </a:accent3>
      <a:accent4>
        <a:srgbClr val="F15926"/>
      </a:accent4>
      <a:accent5>
        <a:srgbClr val="906083"/>
      </a:accent5>
      <a:accent6>
        <a:srgbClr val="E89C2B"/>
      </a:accent6>
      <a:hlink>
        <a:srgbClr val="FFFFFF"/>
      </a:hlink>
      <a:folHlink>
        <a:srgbClr val="FFFF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2" width="71.57"/>
  </cols>
  <sheetData>
    <row r="1" ht="262.5" customHeight="1">
      <c r="A1" s="1" t="s">
        <v>0</v>
      </c>
    </row>
  </sheetData>
  <mergeCells count="1">
    <mergeCell ref="A1:B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6.43"/>
    <col customWidth="1" min="2" max="5" width="26.57"/>
    <col customWidth="1" min="6" max="7" width="20.86"/>
  </cols>
  <sheetData>
    <row r="1" ht="37.5" customHeight="1">
      <c r="A1" s="2" t="s">
        <v>1</v>
      </c>
      <c r="B1" s="3" t="s">
        <v>2</v>
      </c>
      <c r="C1" s="3" t="s">
        <v>3</v>
      </c>
      <c r="D1" s="3" t="s">
        <v>4</v>
      </c>
      <c r="E1" s="3" t="s">
        <v>5</v>
      </c>
      <c r="F1" s="2" t="s">
        <v>6</v>
      </c>
      <c r="G1" s="2" t="s">
        <v>7</v>
      </c>
    </row>
    <row r="2" ht="30.0" customHeight="1">
      <c r="A2" s="4" t="s">
        <v>8</v>
      </c>
      <c r="B2" s="5"/>
      <c r="C2" s="5"/>
      <c r="D2" s="5"/>
      <c r="E2" s="5"/>
      <c r="F2" s="6">
        <f t="shared" ref="F2:F12" si="1">SUM(B2:E2)</f>
        <v>0</v>
      </c>
      <c r="G2" s="6" t="str">
        <f t="shared" ref="G2:G12" si="2">F2/$F$12</f>
        <v>#DIV/0!</v>
      </c>
    </row>
    <row r="3" ht="30.0" customHeight="1">
      <c r="A3" s="4" t="s">
        <v>9</v>
      </c>
      <c r="B3" s="5"/>
      <c r="C3" s="5"/>
      <c r="D3" s="5"/>
      <c r="E3" s="5"/>
      <c r="F3" s="6">
        <f t="shared" si="1"/>
        <v>0</v>
      </c>
      <c r="G3" s="6" t="str">
        <f t="shared" si="2"/>
        <v>#DIV/0!</v>
      </c>
    </row>
    <row r="4" ht="30.0" customHeight="1">
      <c r="A4" s="4" t="s">
        <v>10</v>
      </c>
      <c r="B4" s="5"/>
      <c r="C4" s="5"/>
      <c r="D4" s="5"/>
      <c r="E4" s="5"/>
      <c r="F4" s="6">
        <f t="shared" si="1"/>
        <v>0</v>
      </c>
      <c r="G4" s="6" t="str">
        <f t="shared" si="2"/>
        <v>#DIV/0!</v>
      </c>
    </row>
    <row r="5" ht="30.0" customHeight="1">
      <c r="A5" s="4" t="s">
        <v>11</v>
      </c>
      <c r="B5" s="5"/>
      <c r="C5" s="5"/>
      <c r="D5" s="5"/>
      <c r="E5" s="5"/>
      <c r="F5" s="6">
        <f t="shared" si="1"/>
        <v>0</v>
      </c>
      <c r="G5" s="6" t="str">
        <f t="shared" si="2"/>
        <v>#DIV/0!</v>
      </c>
    </row>
    <row r="6" ht="30.0" customHeight="1">
      <c r="A6" s="4" t="s">
        <v>12</v>
      </c>
      <c r="B6" s="5"/>
      <c r="C6" s="5"/>
      <c r="D6" s="5"/>
      <c r="E6" s="5"/>
      <c r="F6" s="6">
        <f t="shared" si="1"/>
        <v>0</v>
      </c>
      <c r="G6" s="6" t="str">
        <f t="shared" si="2"/>
        <v>#DIV/0!</v>
      </c>
    </row>
    <row r="7" ht="30.0" customHeight="1">
      <c r="A7" s="7" t="s">
        <v>13</v>
      </c>
      <c r="B7" s="5"/>
      <c r="C7" s="5"/>
      <c r="D7" s="5"/>
      <c r="E7" s="5"/>
      <c r="F7" s="6">
        <f t="shared" si="1"/>
        <v>0</v>
      </c>
      <c r="G7" s="6" t="str">
        <f t="shared" si="2"/>
        <v>#DIV/0!</v>
      </c>
    </row>
    <row r="8" ht="30.0" customHeight="1">
      <c r="A8" s="8" t="s">
        <v>14</v>
      </c>
      <c r="B8" s="5"/>
      <c r="C8" s="5"/>
      <c r="D8" s="5"/>
      <c r="E8" s="5"/>
      <c r="F8" s="6">
        <f t="shared" si="1"/>
        <v>0</v>
      </c>
      <c r="G8" s="6" t="str">
        <f t="shared" si="2"/>
        <v>#DIV/0!</v>
      </c>
    </row>
    <row r="9" ht="30.0" customHeight="1">
      <c r="A9" s="4" t="s">
        <v>15</v>
      </c>
      <c r="B9" s="5"/>
      <c r="C9" s="5"/>
      <c r="D9" s="5"/>
      <c r="E9" s="5"/>
      <c r="F9" s="6">
        <f t="shared" si="1"/>
        <v>0</v>
      </c>
      <c r="G9" s="6" t="str">
        <f t="shared" si="2"/>
        <v>#DIV/0!</v>
      </c>
    </row>
    <row r="10" ht="30.0" customHeight="1">
      <c r="A10" s="7" t="s">
        <v>16</v>
      </c>
      <c r="B10" s="5"/>
      <c r="C10" s="5"/>
      <c r="D10" s="5"/>
      <c r="E10" s="5"/>
      <c r="F10" s="6">
        <f t="shared" si="1"/>
        <v>0</v>
      </c>
      <c r="G10" s="6" t="str">
        <f t="shared" si="2"/>
        <v>#DIV/0!</v>
      </c>
    </row>
    <row r="11" ht="30.0" customHeight="1">
      <c r="A11" s="7" t="s">
        <v>17</v>
      </c>
      <c r="B11" s="5"/>
      <c r="C11" s="5"/>
      <c r="D11" s="5"/>
      <c r="E11" s="5"/>
      <c r="F11" s="6">
        <f t="shared" si="1"/>
        <v>0</v>
      </c>
      <c r="G11" s="6" t="str">
        <f t="shared" si="2"/>
        <v>#DIV/0!</v>
      </c>
    </row>
    <row r="12" ht="30.0" customHeight="1">
      <c r="A12" s="9" t="s">
        <v>18</v>
      </c>
      <c r="B12" s="5"/>
      <c r="C12" s="5"/>
      <c r="D12" s="5"/>
      <c r="E12" s="5"/>
      <c r="F12" s="5">
        <f t="shared" si="1"/>
        <v>0</v>
      </c>
      <c r="G12" s="5" t="str">
        <f t="shared" si="2"/>
        <v>#DIV/0!</v>
      </c>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6.43"/>
    <col customWidth="1" min="2" max="5" width="26.57"/>
    <col customWidth="1" min="6" max="7" width="20.86"/>
  </cols>
  <sheetData>
    <row r="1" ht="37.5" customHeight="1">
      <c r="A1" s="2" t="s">
        <v>19</v>
      </c>
      <c r="B1" s="3" t="s">
        <v>2</v>
      </c>
      <c r="C1" s="3" t="s">
        <v>3</v>
      </c>
      <c r="D1" s="3" t="s">
        <v>4</v>
      </c>
      <c r="E1" s="3" t="s">
        <v>5</v>
      </c>
      <c r="F1" s="2" t="s">
        <v>6</v>
      </c>
      <c r="G1" s="2" t="s">
        <v>7</v>
      </c>
    </row>
    <row r="2" ht="30.0" customHeight="1">
      <c r="A2" s="4" t="s">
        <v>8</v>
      </c>
      <c r="B2" s="6"/>
      <c r="C2" s="6"/>
      <c r="D2" s="6"/>
      <c r="E2" s="6"/>
      <c r="F2" s="6">
        <f t="shared" ref="F2:F12" si="1">SUM(B2:E2)</f>
        <v>0</v>
      </c>
      <c r="G2" s="6" t="str">
        <f t="shared" ref="G2:G12" si="2">F2/$F$12</f>
        <v>#DIV/0!</v>
      </c>
    </row>
    <row r="3" ht="30.0" customHeight="1">
      <c r="A3" s="4" t="s">
        <v>9</v>
      </c>
      <c r="B3" s="6"/>
      <c r="C3" s="6"/>
      <c r="D3" s="6"/>
      <c r="E3" s="6"/>
      <c r="F3" s="6">
        <f t="shared" si="1"/>
        <v>0</v>
      </c>
      <c r="G3" s="6" t="str">
        <f t="shared" si="2"/>
        <v>#DIV/0!</v>
      </c>
    </row>
    <row r="4" ht="30.0" customHeight="1">
      <c r="A4" s="4" t="s">
        <v>10</v>
      </c>
      <c r="B4" s="6"/>
      <c r="C4" s="6"/>
      <c r="D4" s="6"/>
      <c r="E4" s="6"/>
      <c r="F4" s="6">
        <f t="shared" si="1"/>
        <v>0</v>
      </c>
      <c r="G4" s="6" t="str">
        <f t="shared" si="2"/>
        <v>#DIV/0!</v>
      </c>
    </row>
    <row r="5" ht="30.0" customHeight="1">
      <c r="A5" s="4" t="s">
        <v>11</v>
      </c>
      <c r="B5" s="6"/>
      <c r="C5" s="6"/>
      <c r="D5" s="6"/>
      <c r="E5" s="6"/>
      <c r="F5" s="6">
        <f t="shared" si="1"/>
        <v>0</v>
      </c>
      <c r="G5" s="6" t="str">
        <f t="shared" si="2"/>
        <v>#DIV/0!</v>
      </c>
    </row>
    <row r="6" ht="30.0" customHeight="1">
      <c r="A6" s="4" t="s">
        <v>12</v>
      </c>
      <c r="B6" s="6"/>
      <c r="C6" s="6"/>
      <c r="D6" s="6"/>
      <c r="E6" s="6"/>
      <c r="F6" s="6">
        <f t="shared" si="1"/>
        <v>0</v>
      </c>
      <c r="G6" s="6" t="str">
        <f t="shared" si="2"/>
        <v>#DIV/0!</v>
      </c>
    </row>
    <row r="7" ht="30.0" customHeight="1">
      <c r="A7" s="7" t="s">
        <v>13</v>
      </c>
      <c r="B7" s="6"/>
      <c r="C7" s="6"/>
      <c r="D7" s="6"/>
      <c r="E7" s="6"/>
      <c r="F7" s="6">
        <f t="shared" si="1"/>
        <v>0</v>
      </c>
      <c r="G7" s="6" t="str">
        <f t="shared" si="2"/>
        <v>#DIV/0!</v>
      </c>
    </row>
    <row r="8" ht="30.0" customHeight="1">
      <c r="A8" s="8" t="s">
        <v>14</v>
      </c>
      <c r="B8" s="6"/>
      <c r="C8" s="6"/>
      <c r="D8" s="6"/>
      <c r="E8" s="6"/>
      <c r="F8" s="6">
        <f t="shared" si="1"/>
        <v>0</v>
      </c>
      <c r="G8" s="6" t="str">
        <f t="shared" si="2"/>
        <v>#DIV/0!</v>
      </c>
    </row>
    <row r="9" ht="30.0" customHeight="1">
      <c r="A9" s="4" t="s">
        <v>15</v>
      </c>
      <c r="B9" s="6"/>
      <c r="C9" s="6"/>
      <c r="D9" s="6"/>
      <c r="E9" s="6"/>
      <c r="F9" s="6">
        <f t="shared" si="1"/>
        <v>0</v>
      </c>
      <c r="G9" s="6" t="str">
        <f t="shared" si="2"/>
        <v>#DIV/0!</v>
      </c>
    </row>
    <row r="10" ht="30.0" customHeight="1">
      <c r="A10" s="7" t="s">
        <v>16</v>
      </c>
      <c r="B10" s="6"/>
      <c r="C10" s="6"/>
      <c r="D10" s="6"/>
      <c r="E10" s="6"/>
      <c r="F10" s="6">
        <f t="shared" si="1"/>
        <v>0</v>
      </c>
      <c r="G10" s="6" t="str">
        <f t="shared" si="2"/>
        <v>#DIV/0!</v>
      </c>
    </row>
    <row r="11" ht="30.0" customHeight="1">
      <c r="A11" s="7" t="s">
        <v>17</v>
      </c>
      <c r="B11" s="6"/>
      <c r="C11" s="6"/>
      <c r="D11" s="6"/>
      <c r="E11" s="6"/>
      <c r="F11" s="6">
        <f t="shared" si="1"/>
        <v>0</v>
      </c>
      <c r="G11" s="6" t="str">
        <f t="shared" si="2"/>
        <v>#DIV/0!</v>
      </c>
    </row>
    <row r="12" ht="30.0" customHeight="1">
      <c r="A12" s="9" t="s">
        <v>18</v>
      </c>
      <c r="B12" s="5"/>
      <c r="C12" s="5"/>
      <c r="D12" s="5"/>
      <c r="E12" s="5"/>
      <c r="F12" s="5">
        <f t="shared" si="1"/>
        <v>0</v>
      </c>
      <c r="G12" s="5" t="str">
        <f t="shared" si="2"/>
        <v>#DIV/0!</v>
      </c>
    </row>
  </sheetData>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1.29"/>
    <col customWidth="1" min="3" max="3" width="46.0"/>
    <col customWidth="1" min="4" max="4" width="1.29"/>
    <col customWidth="1" min="5" max="5" width="32.43"/>
    <col customWidth="1" min="6" max="6" width="11.0"/>
    <col customWidth="1" min="7" max="7" width="1.29"/>
    <col customWidth="1" min="8" max="8" width="14.14"/>
    <col customWidth="1" min="9" max="9" width="16.14"/>
    <col customWidth="1" min="10" max="10" width="23.43"/>
    <col customWidth="1" min="11" max="11" width="1.29"/>
    <col customWidth="1" min="12" max="12" width="25.43"/>
    <col customWidth="1" min="13" max="13" width="7.29"/>
    <col customWidth="1" min="14" max="15" width="1.29"/>
  </cols>
  <sheetData>
    <row r="1" ht="9.0" customHeight="1">
      <c r="A1" s="10"/>
      <c r="B1" s="10"/>
      <c r="C1" s="11"/>
      <c r="D1" s="11"/>
      <c r="E1" s="11"/>
      <c r="F1" s="11"/>
      <c r="G1" s="11"/>
      <c r="H1" s="11"/>
      <c r="I1" s="11"/>
      <c r="J1" s="11"/>
      <c r="K1" s="12"/>
      <c r="L1" s="13"/>
      <c r="M1" s="13"/>
      <c r="N1" s="10"/>
      <c r="O1" s="10"/>
    </row>
    <row r="2" ht="6.0" customHeight="1">
      <c r="A2" s="10"/>
      <c r="B2" s="14"/>
      <c r="C2" s="15"/>
      <c r="D2" s="16"/>
      <c r="E2" s="17"/>
      <c r="F2" s="17"/>
      <c r="G2" s="18"/>
      <c r="H2" s="19"/>
      <c r="I2" s="19"/>
      <c r="J2" s="19"/>
      <c r="K2" s="20"/>
      <c r="L2" s="21"/>
      <c r="M2" s="22"/>
      <c r="N2" s="23"/>
      <c r="O2" s="10"/>
    </row>
    <row r="3">
      <c r="A3" s="10"/>
      <c r="B3" s="14"/>
      <c r="C3" s="24" t="s">
        <v>20</v>
      </c>
      <c r="D3" s="25"/>
      <c r="E3" s="26"/>
      <c r="F3" s="26"/>
      <c r="G3" s="27"/>
      <c r="H3" s="28" t="s">
        <v>21</v>
      </c>
      <c r="K3" s="29"/>
      <c r="L3" s="30">
        <v>10000.0</v>
      </c>
      <c r="O3" s="10"/>
    </row>
    <row r="4">
      <c r="A4" s="10"/>
      <c r="B4" s="14"/>
      <c r="D4" s="25"/>
      <c r="E4" s="26"/>
      <c r="G4" s="27"/>
      <c r="K4" s="29"/>
      <c r="O4" s="10"/>
    </row>
    <row r="5" ht="5.25" customHeight="1">
      <c r="A5" s="10"/>
      <c r="B5" s="23"/>
      <c r="C5" s="25"/>
      <c r="D5" s="25"/>
      <c r="E5" s="25"/>
      <c r="F5" s="25"/>
      <c r="G5" s="25"/>
      <c r="H5" s="25"/>
      <c r="I5" s="25"/>
      <c r="J5" s="25"/>
      <c r="K5" s="31"/>
      <c r="L5" s="32"/>
      <c r="M5" s="32"/>
      <c r="N5" s="23"/>
      <c r="O5" s="10"/>
    </row>
    <row r="6">
      <c r="A6" s="10"/>
      <c r="B6" s="14"/>
      <c r="C6" s="28" t="s">
        <v>22</v>
      </c>
      <c r="K6" s="31"/>
      <c r="L6" s="33">
        <f>L12+L40+L96+L174+L156+L186+L120+L141+L214</f>
        <v>340435</v>
      </c>
      <c r="M6" s="34"/>
      <c r="N6" s="23"/>
      <c r="O6" s="10"/>
    </row>
    <row r="7">
      <c r="A7" s="10"/>
      <c r="B7" s="14"/>
      <c r="C7" s="28" t="s">
        <v>23</v>
      </c>
      <c r="K7" s="31"/>
      <c r="L7" s="33">
        <f>L200</f>
        <v>59221.603</v>
      </c>
      <c r="M7" s="34"/>
      <c r="N7" s="23"/>
      <c r="O7" s="12"/>
    </row>
    <row r="8">
      <c r="A8" s="10"/>
      <c r="B8" s="14"/>
      <c r="C8" s="28" t="s">
        <v>24</v>
      </c>
      <c r="K8" s="31"/>
      <c r="L8" s="33">
        <f>SUM(L6:L7)</f>
        <v>399656.603</v>
      </c>
      <c r="M8" s="34"/>
      <c r="N8" s="23"/>
    </row>
    <row r="9" ht="6.75" customHeight="1">
      <c r="A9" s="35"/>
      <c r="B9" s="36"/>
      <c r="C9" s="16"/>
      <c r="D9" s="25"/>
      <c r="E9" s="16"/>
      <c r="F9" s="16"/>
      <c r="G9" s="25"/>
      <c r="H9" s="16"/>
      <c r="I9" s="16"/>
      <c r="J9" s="16"/>
      <c r="K9" s="25"/>
      <c r="L9" s="16"/>
      <c r="M9" s="16"/>
      <c r="N9" s="37"/>
      <c r="O9" s="38"/>
    </row>
    <row r="10" ht="29.25" customHeight="1">
      <c r="A10" s="39"/>
      <c r="B10" s="40"/>
      <c r="C10" s="24" t="s">
        <v>25</v>
      </c>
      <c r="D10" s="25"/>
      <c r="E10" s="26" t="s">
        <v>26</v>
      </c>
      <c r="F10" s="26" t="s">
        <v>27</v>
      </c>
      <c r="G10" s="25"/>
      <c r="H10" s="26" t="s">
        <v>28</v>
      </c>
      <c r="I10" s="26" t="s">
        <v>29</v>
      </c>
      <c r="J10" s="26" t="s">
        <v>30</v>
      </c>
      <c r="K10" s="25"/>
      <c r="L10" s="26" t="s">
        <v>31</v>
      </c>
      <c r="M10" s="26"/>
      <c r="N10" s="25"/>
      <c r="O10" s="11"/>
    </row>
    <row r="11" ht="6.0" customHeight="1">
      <c r="A11" s="10"/>
      <c r="B11" s="23"/>
      <c r="C11" s="25"/>
      <c r="D11" s="31"/>
      <c r="E11" s="31"/>
      <c r="F11" s="31"/>
      <c r="G11" s="31"/>
      <c r="H11" s="31"/>
      <c r="I11" s="31"/>
      <c r="J11" s="31"/>
      <c r="K11" s="31"/>
      <c r="L11" s="32"/>
      <c r="M11" s="32"/>
      <c r="N11" s="23"/>
      <c r="O11" s="10"/>
    </row>
    <row r="12">
      <c r="A12" s="10"/>
      <c r="B12" s="14"/>
      <c r="C12" s="41" t="s">
        <v>8</v>
      </c>
      <c r="D12" s="31"/>
      <c r="E12" s="42"/>
      <c r="F12" s="42"/>
      <c r="G12" s="31"/>
      <c r="H12" s="42"/>
      <c r="I12" s="42"/>
      <c r="J12" s="42"/>
      <c r="K12" s="31"/>
      <c r="L12" s="43">
        <f>SUM(L14:L38)</f>
        <v>135250</v>
      </c>
      <c r="M12" s="44">
        <f>L12/L8</f>
        <v>0.3384155272</v>
      </c>
      <c r="N12" s="32"/>
      <c r="O12" s="13"/>
    </row>
    <row r="13">
      <c r="A13" s="35"/>
      <c r="B13" s="36"/>
      <c r="C13" s="45" t="s">
        <v>32</v>
      </c>
      <c r="D13" s="46"/>
      <c r="E13" s="47"/>
      <c r="F13" s="47"/>
      <c r="G13" s="46"/>
      <c r="H13" s="47"/>
      <c r="I13" s="48" t="s">
        <v>33</v>
      </c>
      <c r="J13" s="49" t="s">
        <v>34</v>
      </c>
      <c r="K13" s="46"/>
      <c r="L13" s="50"/>
      <c r="M13" s="51"/>
      <c r="N13" s="52"/>
      <c r="O13" s="53"/>
    </row>
    <row r="14">
      <c r="A14" s="35"/>
      <c r="B14" s="36"/>
      <c r="C14" s="54" t="s">
        <v>35</v>
      </c>
      <c r="D14" s="55"/>
      <c r="E14" s="56" t="s">
        <v>36</v>
      </c>
      <c r="F14" s="56">
        <v>1.0</v>
      </c>
      <c r="G14" s="57"/>
      <c r="H14" s="58" t="s">
        <v>37</v>
      </c>
      <c r="I14" s="59">
        <v>5.0</v>
      </c>
      <c r="J14" s="60">
        <v>400.0</v>
      </c>
      <c r="K14" s="57"/>
      <c r="L14" s="61">
        <f t="shared" ref="L14:L17" si="1">F14*I14*J14</f>
        <v>2000</v>
      </c>
      <c r="M14" s="62"/>
      <c r="N14" s="55"/>
      <c r="O14" s="63"/>
    </row>
    <row r="15">
      <c r="A15" s="35"/>
      <c r="B15" s="36"/>
      <c r="D15" s="55"/>
      <c r="E15" s="56" t="s">
        <v>38</v>
      </c>
      <c r="F15" s="56">
        <v>5.0</v>
      </c>
      <c r="G15" s="57"/>
      <c r="H15" s="58" t="s">
        <v>39</v>
      </c>
      <c r="I15" s="59">
        <v>1.0</v>
      </c>
      <c r="J15" s="61">
        <v>1500.0</v>
      </c>
      <c r="K15" s="57"/>
      <c r="L15" s="61">
        <f t="shared" si="1"/>
        <v>7500</v>
      </c>
      <c r="M15" s="62"/>
      <c r="N15" s="55"/>
      <c r="O15" s="63"/>
    </row>
    <row r="16">
      <c r="A16" s="35"/>
      <c r="B16" s="36"/>
      <c r="D16" s="55"/>
      <c r="E16" s="56" t="s">
        <v>40</v>
      </c>
      <c r="F16" s="56">
        <v>1.0</v>
      </c>
      <c r="G16" s="57"/>
      <c r="H16" s="58" t="s">
        <v>41</v>
      </c>
      <c r="I16" s="59">
        <v>3.0</v>
      </c>
      <c r="J16" s="60">
        <v>1000.0</v>
      </c>
      <c r="K16" s="57"/>
      <c r="L16" s="61">
        <f t="shared" si="1"/>
        <v>3000</v>
      </c>
      <c r="M16" s="62"/>
      <c r="N16" s="55"/>
      <c r="O16" s="63"/>
    </row>
    <row r="17">
      <c r="A17" s="35"/>
      <c r="B17" s="36"/>
      <c r="D17" s="55"/>
      <c r="E17" s="56" t="s">
        <v>42</v>
      </c>
      <c r="F17" s="56">
        <v>1.0</v>
      </c>
      <c r="G17" s="57"/>
      <c r="H17" s="58" t="s">
        <v>39</v>
      </c>
      <c r="I17" s="59">
        <v>1.0</v>
      </c>
      <c r="J17" s="61">
        <v>2500.0</v>
      </c>
      <c r="K17" s="57"/>
      <c r="L17" s="61">
        <f t="shared" si="1"/>
        <v>2500</v>
      </c>
      <c r="M17" s="62"/>
      <c r="N17" s="55"/>
      <c r="O17" s="63"/>
    </row>
    <row r="18">
      <c r="A18" s="35"/>
      <c r="B18" s="36"/>
      <c r="D18" s="55"/>
      <c r="E18" s="56"/>
      <c r="F18" s="56"/>
      <c r="G18" s="57"/>
      <c r="H18" s="58"/>
      <c r="I18" s="59"/>
      <c r="J18" s="60"/>
      <c r="K18" s="57"/>
      <c r="L18" s="61"/>
      <c r="M18" s="62"/>
      <c r="N18" s="55"/>
      <c r="O18" s="63"/>
    </row>
    <row r="19">
      <c r="A19" s="35"/>
      <c r="B19" s="36"/>
      <c r="C19" s="45" t="s">
        <v>43</v>
      </c>
      <c r="D19" s="46"/>
      <c r="E19" s="64"/>
      <c r="F19" s="64"/>
      <c r="G19" s="57"/>
      <c r="H19" s="65"/>
      <c r="I19" s="66"/>
      <c r="J19" s="67"/>
      <c r="K19" s="57"/>
      <c r="L19" s="50"/>
      <c r="M19" s="51"/>
      <c r="N19" s="52"/>
      <c r="O19" s="53"/>
    </row>
    <row r="20">
      <c r="A20" s="35"/>
      <c r="B20" s="36"/>
      <c r="C20" s="54" t="s">
        <v>44</v>
      </c>
      <c r="D20" s="55"/>
      <c r="E20" s="56" t="s">
        <v>45</v>
      </c>
      <c r="F20" s="58">
        <v>3.0</v>
      </c>
      <c r="G20" s="57"/>
      <c r="H20" s="58" t="s">
        <v>46</v>
      </c>
      <c r="I20" s="59">
        <v>50.0</v>
      </c>
      <c r="J20" s="60">
        <v>120.0</v>
      </c>
      <c r="K20" s="57"/>
      <c r="L20" s="61">
        <f t="shared" ref="L20:L23" si="2">F20*I20*J20</f>
        <v>18000</v>
      </c>
      <c r="M20" s="62"/>
      <c r="N20" s="55"/>
      <c r="O20" s="68"/>
    </row>
    <row r="21">
      <c r="A21" s="35"/>
      <c r="B21" s="36"/>
      <c r="D21" s="55"/>
      <c r="E21" s="56" t="s">
        <v>38</v>
      </c>
      <c r="F21" s="56">
        <v>5.0</v>
      </c>
      <c r="G21" s="57"/>
      <c r="H21" s="58" t="s">
        <v>46</v>
      </c>
      <c r="I21" s="59">
        <v>50.0</v>
      </c>
      <c r="J21" s="60">
        <v>30.0</v>
      </c>
      <c r="K21" s="57"/>
      <c r="L21" s="61">
        <f t="shared" si="2"/>
        <v>7500</v>
      </c>
      <c r="M21" s="62"/>
      <c r="N21" s="55"/>
      <c r="O21" s="68"/>
    </row>
    <row r="22">
      <c r="A22" s="35"/>
      <c r="B22" s="36"/>
      <c r="D22" s="55"/>
      <c r="E22" s="56" t="s">
        <v>47</v>
      </c>
      <c r="F22" s="56">
        <v>1.0</v>
      </c>
      <c r="G22" s="57"/>
      <c r="H22" s="58" t="s">
        <v>46</v>
      </c>
      <c r="I22" s="59">
        <v>50.0</v>
      </c>
      <c r="J22" s="61">
        <v>25.0</v>
      </c>
      <c r="K22" s="57"/>
      <c r="L22" s="61">
        <f t="shared" si="2"/>
        <v>1250</v>
      </c>
      <c r="M22" s="62"/>
      <c r="N22" s="55"/>
      <c r="O22" s="68"/>
    </row>
    <row r="23">
      <c r="A23" s="35"/>
      <c r="B23" s="36"/>
      <c r="D23" s="55"/>
      <c r="E23" s="56" t="s">
        <v>48</v>
      </c>
      <c r="F23" s="56">
        <v>10.0</v>
      </c>
      <c r="G23" s="57"/>
      <c r="H23" s="58" t="s">
        <v>46</v>
      </c>
      <c r="I23" s="59">
        <v>50.0</v>
      </c>
      <c r="J23" s="61">
        <v>18.0</v>
      </c>
      <c r="K23" s="57"/>
      <c r="L23" s="61">
        <f t="shared" si="2"/>
        <v>9000</v>
      </c>
      <c r="M23" s="62"/>
      <c r="N23" s="55"/>
      <c r="O23" s="68"/>
    </row>
    <row r="24">
      <c r="A24" s="35"/>
      <c r="B24" s="36"/>
      <c r="D24" s="55"/>
      <c r="E24" s="56"/>
      <c r="F24" s="56"/>
      <c r="G24" s="57"/>
      <c r="H24" s="56"/>
      <c r="I24" s="69"/>
      <c r="J24" s="61"/>
      <c r="K24" s="57"/>
      <c r="L24" s="56"/>
      <c r="M24" s="62"/>
      <c r="N24" s="55"/>
      <c r="O24" s="68"/>
    </row>
    <row r="25">
      <c r="A25" s="35"/>
      <c r="B25" s="36"/>
      <c r="C25" s="70" t="s">
        <v>49</v>
      </c>
      <c r="D25" s="71"/>
      <c r="E25" s="65"/>
      <c r="F25" s="65"/>
      <c r="G25" s="57"/>
      <c r="H25" s="65"/>
      <c r="I25" s="66"/>
      <c r="J25" s="67"/>
      <c r="K25" s="57"/>
      <c r="L25" s="50"/>
      <c r="M25" s="51"/>
      <c r="N25" s="52"/>
      <c r="O25" s="53"/>
    </row>
    <row r="26">
      <c r="A26" s="35"/>
      <c r="B26" s="36"/>
      <c r="C26" s="72" t="s">
        <v>50</v>
      </c>
      <c r="D26" s="55"/>
      <c r="E26" s="56" t="s">
        <v>51</v>
      </c>
      <c r="F26" s="56">
        <v>30.0</v>
      </c>
      <c r="G26" s="57"/>
      <c r="H26" s="58" t="s">
        <v>46</v>
      </c>
      <c r="I26" s="59">
        <v>30.0</v>
      </c>
      <c r="J26" s="60">
        <v>50.0</v>
      </c>
      <c r="K26" s="57"/>
      <c r="L26" s="61">
        <f>F26*I26*J26</f>
        <v>45000</v>
      </c>
      <c r="M26" s="62"/>
      <c r="N26" s="55"/>
      <c r="O26" s="68"/>
    </row>
    <row r="27">
      <c r="A27" s="35"/>
      <c r="B27" s="36"/>
      <c r="D27" s="55"/>
      <c r="E27" s="56"/>
      <c r="F27" s="56"/>
      <c r="G27" s="57"/>
      <c r="H27" s="56"/>
      <c r="I27" s="69"/>
      <c r="J27" s="61"/>
      <c r="K27" s="57"/>
      <c r="L27" s="56"/>
      <c r="M27" s="62"/>
      <c r="N27" s="55"/>
      <c r="O27" s="68"/>
    </row>
    <row r="28">
      <c r="A28" s="35"/>
      <c r="B28" s="36"/>
      <c r="C28" s="73" t="s">
        <v>52</v>
      </c>
      <c r="D28" s="71"/>
      <c r="E28" s="65"/>
      <c r="F28" s="65"/>
      <c r="G28" s="57"/>
      <c r="H28" s="65"/>
      <c r="I28" s="74" t="s">
        <v>53</v>
      </c>
      <c r="J28" s="67"/>
      <c r="K28" s="57"/>
      <c r="L28" s="50"/>
      <c r="M28" s="51"/>
      <c r="N28" s="52"/>
      <c r="O28" s="53"/>
    </row>
    <row r="29">
      <c r="A29" s="35"/>
      <c r="B29" s="36"/>
      <c r="C29" s="72" t="s">
        <v>54</v>
      </c>
      <c r="D29" s="55"/>
      <c r="E29" s="56" t="s">
        <v>55</v>
      </c>
      <c r="F29" s="56">
        <v>1.0</v>
      </c>
      <c r="G29" s="57"/>
      <c r="H29" s="56" t="s">
        <v>56</v>
      </c>
      <c r="I29" s="59">
        <v>2.0</v>
      </c>
      <c r="J29" s="61">
        <v>6000.0</v>
      </c>
      <c r="K29" s="57"/>
      <c r="L29" s="61">
        <f t="shared" ref="L29:L32" si="3">F29*I29*J29</f>
        <v>12000</v>
      </c>
      <c r="M29" s="62"/>
      <c r="N29" s="55"/>
      <c r="O29" s="68"/>
    </row>
    <row r="30">
      <c r="A30" s="35"/>
      <c r="B30" s="36"/>
      <c r="D30" s="55"/>
      <c r="E30" s="56" t="s">
        <v>57</v>
      </c>
      <c r="F30" s="56">
        <v>1.0</v>
      </c>
      <c r="G30" s="57"/>
      <c r="H30" s="56" t="s">
        <v>56</v>
      </c>
      <c r="I30" s="69">
        <v>3.0</v>
      </c>
      <c r="J30" s="61">
        <v>7500.0</v>
      </c>
      <c r="K30" s="57"/>
      <c r="L30" s="61">
        <f t="shared" si="3"/>
        <v>22500</v>
      </c>
      <c r="M30" s="62"/>
      <c r="N30" s="55"/>
      <c r="O30" s="68"/>
    </row>
    <row r="31" ht="15.75" customHeight="1">
      <c r="A31" s="35"/>
      <c r="B31" s="36"/>
      <c r="D31" s="55"/>
      <c r="E31" s="58" t="s">
        <v>58</v>
      </c>
      <c r="F31" s="56">
        <v>1.0</v>
      </c>
      <c r="G31" s="57"/>
      <c r="H31" s="56" t="s">
        <v>56</v>
      </c>
      <c r="I31" s="59">
        <v>1.0</v>
      </c>
      <c r="J31" s="60">
        <v>2500.0</v>
      </c>
      <c r="K31" s="57"/>
      <c r="L31" s="61">
        <f t="shared" si="3"/>
        <v>2500</v>
      </c>
      <c r="M31" s="62"/>
      <c r="N31" s="55"/>
      <c r="O31" s="68"/>
    </row>
    <row r="32" ht="15.75" customHeight="1">
      <c r="A32" s="35"/>
      <c r="B32" s="36"/>
      <c r="D32" s="55"/>
      <c r="E32" s="58" t="s">
        <v>59</v>
      </c>
      <c r="F32" s="56">
        <v>1.0</v>
      </c>
      <c r="G32" s="57"/>
      <c r="H32" s="56" t="s">
        <v>56</v>
      </c>
      <c r="I32" s="59">
        <v>1.0</v>
      </c>
      <c r="J32" s="60">
        <v>2500.0</v>
      </c>
      <c r="K32" s="57"/>
      <c r="L32" s="61">
        <f t="shared" si="3"/>
        <v>2500</v>
      </c>
      <c r="M32" s="62"/>
      <c r="N32" s="55"/>
      <c r="O32" s="68"/>
    </row>
    <row r="33" ht="15.75" customHeight="1">
      <c r="A33" s="35"/>
      <c r="B33" s="36"/>
      <c r="D33" s="55"/>
      <c r="E33" s="56"/>
      <c r="F33" s="56"/>
      <c r="G33" s="57"/>
      <c r="H33" s="75"/>
      <c r="I33" s="69"/>
      <c r="J33" s="61"/>
      <c r="K33" s="57"/>
      <c r="L33" s="56"/>
      <c r="M33" s="62"/>
      <c r="N33" s="55"/>
      <c r="O33" s="68"/>
    </row>
    <row r="34">
      <c r="A34" s="35"/>
      <c r="B34" s="36"/>
      <c r="C34" s="73" t="s">
        <v>60</v>
      </c>
      <c r="D34" s="71"/>
      <c r="E34" s="65"/>
      <c r="F34" s="65"/>
      <c r="G34" s="57"/>
      <c r="H34" s="65"/>
      <c r="I34" s="74"/>
      <c r="J34" s="67"/>
      <c r="K34" s="57"/>
      <c r="L34" s="50"/>
      <c r="M34" s="51"/>
      <c r="N34" s="52"/>
      <c r="O34" s="53"/>
    </row>
    <row r="35">
      <c r="A35" s="35"/>
      <c r="B35" s="36"/>
      <c r="C35" s="76" t="s">
        <v>61</v>
      </c>
      <c r="D35" s="71"/>
      <c r="E35" s="56" t="s">
        <v>62</v>
      </c>
      <c r="F35" s="58">
        <v>1.0</v>
      </c>
      <c r="G35" s="57"/>
      <c r="H35" s="58" t="s">
        <v>39</v>
      </c>
      <c r="I35" s="59">
        <v>1.0</v>
      </c>
      <c r="J35" s="77"/>
      <c r="K35" s="57"/>
      <c r="L35" s="61"/>
      <c r="M35" s="62"/>
      <c r="N35" s="55"/>
      <c r="O35" s="68"/>
    </row>
    <row r="36">
      <c r="A36" s="35"/>
      <c r="B36" s="36"/>
      <c r="D36" s="71"/>
      <c r="E36" s="56" t="s">
        <v>63</v>
      </c>
      <c r="F36" s="58">
        <v>1.0</v>
      </c>
      <c r="G36" s="57"/>
      <c r="H36" s="58" t="s">
        <v>39</v>
      </c>
      <c r="I36" s="59">
        <v>1.0</v>
      </c>
      <c r="J36" s="77"/>
      <c r="K36" s="57"/>
      <c r="L36" s="78"/>
      <c r="M36" s="62"/>
      <c r="N36" s="55"/>
      <c r="O36" s="68"/>
    </row>
    <row r="37">
      <c r="A37" s="35"/>
      <c r="B37" s="36"/>
      <c r="D37" s="71"/>
      <c r="E37" s="56" t="s">
        <v>64</v>
      </c>
      <c r="F37" s="58">
        <v>1.0</v>
      </c>
      <c r="G37" s="57"/>
      <c r="H37" s="58" t="s">
        <v>39</v>
      </c>
      <c r="I37" s="59">
        <v>1.0</v>
      </c>
      <c r="J37" s="77"/>
      <c r="K37" s="57"/>
      <c r="L37" s="61"/>
      <c r="M37" s="62"/>
      <c r="N37" s="55"/>
      <c r="O37" s="68"/>
    </row>
    <row r="38">
      <c r="A38" s="35"/>
      <c r="B38" s="36"/>
      <c r="D38" s="71"/>
      <c r="E38" s="56"/>
      <c r="F38" s="56"/>
      <c r="G38" s="57"/>
      <c r="H38" s="56"/>
      <c r="I38" s="69"/>
      <c r="J38" s="61"/>
      <c r="K38" s="57"/>
      <c r="L38" s="56"/>
      <c r="M38" s="62"/>
      <c r="N38" s="55"/>
      <c r="O38" s="68"/>
    </row>
    <row r="39">
      <c r="A39" s="35"/>
      <c r="B39" s="36"/>
      <c r="C39" s="16"/>
      <c r="D39" s="46"/>
      <c r="E39" s="79"/>
      <c r="F39" s="79"/>
      <c r="G39" s="80"/>
      <c r="H39" s="79"/>
      <c r="I39" s="79"/>
      <c r="J39" s="79"/>
      <c r="K39" s="80"/>
      <c r="L39" s="79"/>
      <c r="M39" s="81"/>
      <c r="N39" s="46"/>
      <c r="O39" s="82"/>
    </row>
    <row r="40">
      <c r="A40" s="10"/>
      <c r="B40" s="14"/>
      <c r="C40" s="83" t="s">
        <v>9</v>
      </c>
      <c r="D40" s="31"/>
      <c r="E40" s="84"/>
      <c r="F40" s="84"/>
      <c r="G40" s="85"/>
      <c r="H40" s="84"/>
      <c r="I40" s="84"/>
      <c r="J40" s="84"/>
      <c r="K40" s="85"/>
      <c r="L40" s="86">
        <f>SUM(L48:L89)</f>
        <v>7945</v>
      </c>
      <c r="M40" s="87">
        <f>L40/L8</f>
        <v>0.01987956646</v>
      </c>
      <c r="N40" s="32"/>
      <c r="O40" s="13"/>
    </row>
    <row r="41">
      <c r="A41" s="35"/>
      <c r="B41" s="36"/>
      <c r="C41" s="88" t="s">
        <v>65</v>
      </c>
      <c r="D41" s="89"/>
      <c r="E41" s="90"/>
      <c r="F41" s="91"/>
      <c r="G41" s="80"/>
      <c r="H41" s="91"/>
      <c r="I41" s="91"/>
      <c r="J41" s="91"/>
      <c r="K41" s="80"/>
      <c r="L41" s="92"/>
      <c r="M41" s="93"/>
      <c r="N41" s="52"/>
      <c r="O41" s="53"/>
    </row>
    <row r="42">
      <c r="A42" s="35"/>
      <c r="B42" s="36"/>
      <c r="C42" s="94"/>
      <c r="D42" s="89"/>
      <c r="E42" s="95" t="s">
        <v>66</v>
      </c>
      <c r="F42" s="95"/>
      <c r="G42" s="57"/>
      <c r="H42" s="95" t="s">
        <v>67</v>
      </c>
      <c r="I42" s="95"/>
      <c r="J42" s="96">
        <v>0.0</v>
      </c>
      <c r="K42" s="57"/>
      <c r="L42" s="97">
        <f t="shared" ref="L42:L45" si="4">(F42*J42)</f>
        <v>0</v>
      </c>
      <c r="M42" s="98"/>
      <c r="N42" s="52"/>
      <c r="O42" s="53"/>
    </row>
    <row r="43">
      <c r="A43" s="35"/>
      <c r="B43" s="36"/>
      <c r="C43" s="94"/>
      <c r="D43" s="89"/>
      <c r="E43" s="95" t="s">
        <v>68</v>
      </c>
      <c r="F43" s="95"/>
      <c r="G43" s="57"/>
      <c r="H43" s="95" t="s">
        <v>67</v>
      </c>
      <c r="I43" s="95"/>
      <c r="J43" s="96">
        <v>0.0</v>
      </c>
      <c r="K43" s="57"/>
      <c r="L43" s="97">
        <f t="shared" si="4"/>
        <v>0</v>
      </c>
      <c r="M43" s="98"/>
      <c r="N43" s="52"/>
      <c r="O43" s="53"/>
    </row>
    <row r="44">
      <c r="A44" s="35"/>
      <c r="B44" s="36"/>
      <c r="C44" s="94"/>
      <c r="D44" s="89"/>
      <c r="E44" s="95" t="s">
        <v>69</v>
      </c>
      <c r="F44" s="95"/>
      <c r="G44" s="57"/>
      <c r="H44" s="95" t="s">
        <v>67</v>
      </c>
      <c r="I44" s="95"/>
      <c r="J44" s="96">
        <v>0.0</v>
      </c>
      <c r="K44" s="57"/>
      <c r="L44" s="97">
        <f t="shared" si="4"/>
        <v>0</v>
      </c>
      <c r="M44" s="98"/>
      <c r="N44" s="52"/>
      <c r="O44" s="53"/>
    </row>
    <row r="45">
      <c r="A45" s="35"/>
      <c r="B45" s="36"/>
      <c r="C45" s="94"/>
      <c r="D45" s="89"/>
      <c r="E45" s="95" t="s">
        <v>70</v>
      </c>
      <c r="F45" s="95"/>
      <c r="G45" s="57"/>
      <c r="H45" s="95" t="s">
        <v>67</v>
      </c>
      <c r="I45" s="95"/>
      <c r="J45" s="96">
        <v>0.0</v>
      </c>
      <c r="K45" s="57"/>
      <c r="L45" s="97">
        <f t="shared" si="4"/>
        <v>0</v>
      </c>
      <c r="M45" s="98"/>
      <c r="N45" s="52"/>
      <c r="O45" s="53"/>
    </row>
    <row r="46">
      <c r="A46" s="35"/>
      <c r="B46" s="36"/>
      <c r="C46" s="99"/>
      <c r="D46" s="46"/>
      <c r="E46" s="95"/>
      <c r="F46" s="95"/>
      <c r="G46" s="57"/>
      <c r="H46" s="95"/>
      <c r="I46" s="95"/>
      <c r="J46" s="96"/>
      <c r="K46" s="57"/>
      <c r="L46" s="97"/>
      <c r="M46" s="98"/>
      <c r="N46" s="52"/>
      <c r="O46" s="53"/>
    </row>
    <row r="47">
      <c r="A47" s="35"/>
      <c r="B47" s="36"/>
      <c r="C47" s="100" t="s">
        <v>71</v>
      </c>
      <c r="D47" s="46"/>
      <c r="E47" s="93"/>
      <c r="F47" s="91"/>
      <c r="G47" s="80"/>
      <c r="H47" s="91"/>
      <c r="I47" s="91"/>
      <c r="J47" s="91"/>
      <c r="K47" s="80"/>
      <c r="L47" s="92"/>
      <c r="M47" s="93"/>
      <c r="N47" s="52"/>
      <c r="O47" s="53"/>
    </row>
    <row r="48">
      <c r="A48" s="35"/>
      <c r="B48" s="36"/>
      <c r="C48" s="99"/>
      <c r="D48" s="46"/>
      <c r="E48" s="95" t="s">
        <v>72</v>
      </c>
      <c r="F48" s="95">
        <v>1000.0</v>
      </c>
      <c r="G48" s="57"/>
      <c r="H48" s="95" t="s">
        <v>67</v>
      </c>
      <c r="I48" s="95"/>
      <c r="J48" s="97">
        <v>0.01</v>
      </c>
      <c r="K48" s="57"/>
      <c r="L48" s="97">
        <f t="shared" ref="L48:L50" si="5">(F48*J48)</f>
        <v>10</v>
      </c>
      <c r="M48" s="98"/>
      <c r="N48" s="101"/>
      <c r="O48" s="63"/>
    </row>
    <row r="49">
      <c r="A49" s="35"/>
      <c r="B49" s="36"/>
      <c r="C49" s="99"/>
      <c r="D49" s="46"/>
      <c r="E49" s="95" t="s">
        <v>73</v>
      </c>
      <c r="F49" s="95">
        <v>500.0</v>
      </c>
      <c r="G49" s="57"/>
      <c r="H49" s="95" t="s">
        <v>67</v>
      </c>
      <c r="I49" s="95"/>
      <c r="J49" s="97">
        <v>0.01</v>
      </c>
      <c r="K49" s="57"/>
      <c r="L49" s="97">
        <f t="shared" si="5"/>
        <v>5</v>
      </c>
      <c r="M49" s="98"/>
      <c r="N49" s="101"/>
      <c r="O49" s="63"/>
    </row>
    <row r="50">
      <c r="A50" s="35"/>
      <c r="B50" s="36"/>
      <c r="C50" s="99"/>
      <c r="D50" s="46"/>
      <c r="E50" s="95" t="s">
        <v>74</v>
      </c>
      <c r="F50" s="95">
        <v>500.0</v>
      </c>
      <c r="G50" s="57"/>
      <c r="H50" s="95" t="s">
        <v>67</v>
      </c>
      <c r="I50" s="95"/>
      <c r="J50" s="97">
        <v>0.02</v>
      </c>
      <c r="K50" s="57"/>
      <c r="L50" s="97">
        <f t="shared" si="5"/>
        <v>10</v>
      </c>
      <c r="M50" s="98"/>
      <c r="N50" s="101"/>
      <c r="O50" s="63"/>
    </row>
    <row r="51">
      <c r="A51" s="35"/>
      <c r="B51" s="36"/>
      <c r="C51" s="99"/>
      <c r="D51" s="46"/>
      <c r="E51" s="95"/>
      <c r="F51" s="95"/>
      <c r="G51" s="57"/>
      <c r="H51" s="95"/>
      <c r="I51" s="95"/>
      <c r="J51" s="97"/>
      <c r="K51" s="57"/>
      <c r="L51" s="97"/>
      <c r="M51" s="98"/>
      <c r="N51" s="101"/>
      <c r="O51" s="63"/>
    </row>
    <row r="52">
      <c r="A52" s="35"/>
      <c r="B52" s="36"/>
      <c r="C52" s="100" t="s">
        <v>75</v>
      </c>
      <c r="D52" s="46"/>
      <c r="E52" s="102"/>
      <c r="F52" s="102"/>
      <c r="G52" s="57"/>
      <c r="H52" s="102"/>
      <c r="I52" s="102"/>
      <c r="J52" s="103"/>
      <c r="K52" s="57"/>
      <c r="L52" s="92"/>
      <c r="M52" s="92"/>
      <c r="N52" s="104"/>
      <c r="O52" s="105"/>
    </row>
    <row r="53">
      <c r="A53" s="35"/>
      <c r="B53" s="36"/>
      <c r="C53" s="99"/>
      <c r="D53" s="46"/>
      <c r="E53" s="95" t="s">
        <v>76</v>
      </c>
      <c r="F53" s="95">
        <v>20.0</v>
      </c>
      <c r="G53" s="57"/>
      <c r="H53" s="106" t="s">
        <v>77</v>
      </c>
      <c r="I53" s="95"/>
      <c r="J53" s="97">
        <v>7.0</v>
      </c>
      <c r="K53" s="57"/>
      <c r="L53" s="97">
        <f t="shared" ref="L53:L59" si="6">(F53*J53)</f>
        <v>140</v>
      </c>
      <c r="M53" s="98"/>
      <c r="N53" s="101"/>
      <c r="O53" s="63"/>
    </row>
    <row r="54">
      <c r="A54" s="35"/>
      <c r="B54" s="36"/>
      <c r="C54" s="99"/>
      <c r="D54" s="46"/>
      <c r="E54" s="95" t="s">
        <v>78</v>
      </c>
      <c r="F54" s="95">
        <v>150.0</v>
      </c>
      <c r="G54" s="57"/>
      <c r="H54" s="95" t="s">
        <v>79</v>
      </c>
      <c r="I54" s="95"/>
      <c r="J54" s="97">
        <v>15.0</v>
      </c>
      <c r="K54" s="57"/>
      <c r="L54" s="97">
        <f t="shared" si="6"/>
        <v>2250</v>
      </c>
      <c r="M54" s="98"/>
      <c r="N54" s="101"/>
      <c r="O54" s="63"/>
    </row>
    <row r="55">
      <c r="A55" s="35"/>
      <c r="B55" s="36"/>
      <c r="C55" s="99"/>
      <c r="D55" s="46"/>
      <c r="E55" s="95" t="s">
        <v>80</v>
      </c>
      <c r="F55" s="95">
        <v>300.0</v>
      </c>
      <c r="G55" s="57"/>
      <c r="H55" s="95" t="s">
        <v>67</v>
      </c>
      <c r="I55" s="95"/>
      <c r="J55" s="97">
        <v>2.0</v>
      </c>
      <c r="K55" s="57"/>
      <c r="L55" s="97">
        <f t="shared" si="6"/>
        <v>600</v>
      </c>
      <c r="M55" s="98"/>
      <c r="N55" s="101"/>
      <c r="O55" s="63"/>
    </row>
    <row r="56">
      <c r="A56" s="35"/>
      <c r="B56" s="36"/>
      <c r="C56" s="99"/>
      <c r="D56" s="46"/>
      <c r="E56" s="95" t="s">
        <v>81</v>
      </c>
      <c r="F56" s="95">
        <v>15.0</v>
      </c>
      <c r="G56" s="57"/>
      <c r="H56" s="95" t="s">
        <v>67</v>
      </c>
      <c r="I56" s="95"/>
      <c r="J56" s="97">
        <v>10.0</v>
      </c>
      <c r="K56" s="57"/>
      <c r="L56" s="97">
        <f t="shared" si="6"/>
        <v>150</v>
      </c>
      <c r="M56" s="98"/>
      <c r="N56" s="101"/>
      <c r="O56" s="63"/>
    </row>
    <row r="57">
      <c r="A57" s="35"/>
      <c r="B57" s="36"/>
      <c r="C57" s="99"/>
      <c r="D57" s="46"/>
      <c r="E57" s="95" t="s">
        <v>82</v>
      </c>
      <c r="F57" s="95">
        <v>15.0</v>
      </c>
      <c r="G57" s="57"/>
      <c r="H57" s="95" t="s">
        <v>67</v>
      </c>
      <c r="I57" s="95"/>
      <c r="J57" s="97">
        <v>8.0</v>
      </c>
      <c r="K57" s="57"/>
      <c r="L57" s="97">
        <f t="shared" si="6"/>
        <v>120</v>
      </c>
      <c r="M57" s="98"/>
      <c r="N57" s="101"/>
      <c r="O57" s="63"/>
    </row>
    <row r="58">
      <c r="A58" s="35"/>
      <c r="B58" s="36"/>
      <c r="C58" s="99"/>
      <c r="D58" s="46"/>
      <c r="E58" s="95" t="s">
        <v>83</v>
      </c>
      <c r="F58" s="95">
        <v>10.0</v>
      </c>
      <c r="G58" s="57"/>
      <c r="H58" s="95" t="s">
        <v>67</v>
      </c>
      <c r="I58" s="95"/>
      <c r="J58" s="97">
        <v>6.0</v>
      </c>
      <c r="K58" s="57"/>
      <c r="L58" s="97">
        <f t="shared" si="6"/>
        <v>60</v>
      </c>
      <c r="M58" s="98"/>
      <c r="N58" s="101"/>
      <c r="O58" s="63"/>
    </row>
    <row r="59">
      <c r="A59" s="35"/>
      <c r="B59" s="36"/>
      <c r="C59" s="99"/>
      <c r="D59" s="46"/>
      <c r="E59" s="95" t="s">
        <v>84</v>
      </c>
      <c r="F59" s="95">
        <v>50.0</v>
      </c>
      <c r="G59" s="57"/>
      <c r="H59" s="95" t="s">
        <v>79</v>
      </c>
      <c r="I59" s="95"/>
      <c r="J59" s="97">
        <v>12.0</v>
      </c>
      <c r="K59" s="57"/>
      <c r="L59" s="97">
        <f t="shared" si="6"/>
        <v>600</v>
      </c>
      <c r="M59" s="98"/>
      <c r="N59" s="101"/>
      <c r="O59" s="63"/>
    </row>
    <row r="60">
      <c r="A60" s="35"/>
      <c r="B60" s="36"/>
      <c r="C60" s="99"/>
      <c r="D60" s="46"/>
      <c r="E60" s="95"/>
      <c r="F60" s="95"/>
      <c r="G60" s="57"/>
      <c r="H60" s="95"/>
      <c r="I60" s="95"/>
      <c r="J60" s="97"/>
      <c r="K60" s="57"/>
      <c r="L60" s="97"/>
      <c r="M60" s="98"/>
      <c r="N60" s="101"/>
      <c r="O60" s="63"/>
    </row>
    <row r="61">
      <c r="A61" s="35"/>
      <c r="B61" s="36"/>
      <c r="C61" s="107" t="s">
        <v>85</v>
      </c>
      <c r="D61" s="46"/>
      <c r="E61" s="102"/>
      <c r="F61" s="102"/>
      <c r="G61" s="57"/>
      <c r="H61" s="102"/>
      <c r="I61" s="102"/>
      <c r="J61" s="103"/>
      <c r="K61" s="57"/>
      <c r="L61" s="92"/>
      <c r="M61" s="92"/>
      <c r="N61" s="101"/>
      <c r="O61" s="63"/>
    </row>
    <row r="62">
      <c r="A62" s="35"/>
      <c r="B62" s="36"/>
      <c r="C62" s="99"/>
      <c r="D62" s="46"/>
      <c r="E62" s="95" t="s">
        <v>86</v>
      </c>
      <c r="F62" s="95"/>
      <c r="G62" s="57"/>
      <c r="H62" s="95" t="s">
        <v>67</v>
      </c>
      <c r="I62" s="95"/>
      <c r="J62" s="97"/>
      <c r="K62" s="57"/>
      <c r="L62" s="97"/>
      <c r="M62" s="98"/>
      <c r="N62" s="101"/>
      <c r="O62" s="63"/>
    </row>
    <row r="63">
      <c r="A63" s="35"/>
      <c r="B63" s="36"/>
      <c r="C63" s="99"/>
      <c r="D63" s="46"/>
      <c r="E63" s="95" t="s">
        <v>87</v>
      </c>
      <c r="F63" s="95"/>
      <c r="G63" s="57"/>
      <c r="H63" s="95" t="s">
        <v>67</v>
      </c>
      <c r="I63" s="95"/>
      <c r="J63" s="97"/>
      <c r="K63" s="57"/>
      <c r="L63" s="97"/>
      <c r="M63" s="98"/>
      <c r="N63" s="101"/>
      <c r="O63" s="63"/>
    </row>
    <row r="64">
      <c r="A64" s="35"/>
      <c r="B64" s="36"/>
      <c r="C64" s="99"/>
      <c r="D64" s="46"/>
      <c r="E64" s="106" t="s">
        <v>88</v>
      </c>
      <c r="F64" s="95"/>
      <c r="G64" s="57"/>
      <c r="H64" s="95" t="s">
        <v>67</v>
      </c>
      <c r="I64" s="95"/>
      <c r="J64" s="97"/>
      <c r="K64" s="57"/>
      <c r="L64" s="97"/>
      <c r="M64" s="98"/>
      <c r="N64" s="101"/>
      <c r="O64" s="63"/>
    </row>
    <row r="65">
      <c r="A65" s="35"/>
      <c r="B65" s="36"/>
      <c r="C65" s="99"/>
      <c r="D65" s="46"/>
      <c r="E65" s="106" t="s">
        <v>89</v>
      </c>
      <c r="F65" s="95"/>
      <c r="G65" s="57"/>
      <c r="H65" s="95" t="s">
        <v>67</v>
      </c>
      <c r="I65" s="95"/>
      <c r="J65" s="97"/>
      <c r="K65" s="57"/>
      <c r="L65" s="97"/>
      <c r="M65" s="98"/>
      <c r="N65" s="101"/>
      <c r="O65" s="63"/>
    </row>
    <row r="66">
      <c r="A66" s="35"/>
      <c r="B66" s="36"/>
      <c r="C66" s="99"/>
      <c r="D66" s="46"/>
      <c r="E66" s="106" t="s">
        <v>90</v>
      </c>
      <c r="F66" s="95"/>
      <c r="G66" s="57"/>
      <c r="H66" s="95" t="s">
        <v>67</v>
      </c>
      <c r="I66" s="95"/>
      <c r="J66" s="97"/>
      <c r="K66" s="57"/>
      <c r="L66" s="97"/>
      <c r="M66" s="98"/>
      <c r="N66" s="101"/>
      <c r="O66" s="63"/>
    </row>
    <row r="67">
      <c r="A67" s="35"/>
      <c r="B67" s="36"/>
      <c r="C67" s="99"/>
      <c r="D67" s="46"/>
      <c r="E67" s="106" t="s">
        <v>91</v>
      </c>
      <c r="F67" s="95"/>
      <c r="G67" s="57"/>
      <c r="H67" s="95" t="s">
        <v>67</v>
      </c>
      <c r="I67" s="95"/>
      <c r="J67" s="97"/>
      <c r="K67" s="57"/>
      <c r="L67" s="97"/>
      <c r="M67" s="98"/>
      <c r="N67" s="101"/>
      <c r="O67" s="63"/>
    </row>
    <row r="68">
      <c r="A68" s="35"/>
      <c r="B68" s="36"/>
      <c r="C68" s="99"/>
      <c r="D68" s="46"/>
      <c r="E68" s="106" t="s">
        <v>92</v>
      </c>
      <c r="F68" s="95"/>
      <c r="G68" s="57"/>
      <c r="H68" s="95" t="s">
        <v>67</v>
      </c>
      <c r="I68" s="95"/>
      <c r="J68" s="97"/>
      <c r="K68" s="57"/>
      <c r="L68" s="97"/>
      <c r="M68" s="98"/>
      <c r="N68" s="101"/>
      <c r="O68" s="63"/>
    </row>
    <row r="69">
      <c r="A69" s="35"/>
      <c r="B69" s="36"/>
      <c r="C69" s="99"/>
      <c r="D69" s="46"/>
      <c r="E69" s="106" t="s">
        <v>93</v>
      </c>
      <c r="F69" s="95"/>
      <c r="G69" s="57"/>
      <c r="H69" s="95" t="s">
        <v>67</v>
      </c>
      <c r="I69" s="95"/>
      <c r="J69" s="97"/>
      <c r="K69" s="57"/>
      <c r="L69" s="97"/>
      <c r="M69" s="98"/>
      <c r="N69" s="101"/>
      <c r="O69" s="63"/>
    </row>
    <row r="70">
      <c r="A70" s="35"/>
      <c r="B70" s="36"/>
      <c r="C70" s="99"/>
      <c r="D70" s="46"/>
      <c r="E70" s="106" t="s">
        <v>94</v>
      </c>
      <c r="F70" s="95"/>
      <c r="G70" s="57"/>
      <c r="H70" s="95" t="s">
        <v>67</v>
      </c>
      <c r="I70" s="95"/>
      <c r="J70" s="97"/>
      <c r="K70" s="57"/>
      <c r="L70" s="97"/>
      <c r="M70" s="98"/>
      <c r="N70" s="101"/>
      <c r="O70" s="63"/>
    </row>
    <row r="71">
      <c r="A71" s="35"/>
      <c r="B71" s="36"/>
      <c r="C71" s="99"/>
      <c r="D71" s="46"/>
      <c r="E71" s="106" t="s">
        <v>95</v>
      </c>
      <c r="F71" s="95"/>
      <c r="G71" s="57"/>
      <c r="H71" s="95" t="s">
        <v>67</v>
      </c>
      <c r="I71" s="95"/>
      <c r="J71" s="97"/>
      <c r="K71" s="57"/>
      <c r="L71" s="97"/>
      <c r="M71" s="98"/>
      <c r="N71" s="101"/>
      <c r="O71" s="63"/>
    </row>
    <row r="72">
      <c r="A72" s="35"/>
      <c r="B72" s="36"/>
      <c r="C72" s="99"/>
      <c r="D72" s="46"/>
      <c r="E72" s="106" t="s">
        <v>95</v>
      </c>
      <c r="F72" s="95"/>
      <c r="G72" s="57"/>
      <c r="H72" s="95" t="s">
        <v>67</v>
      </c>
      <c r="I72" s="95"/>
      <c r="J72" s="97"/>
      <c r="K72" s="57"/>
      <c r="L72" s="97"/>
      <c r="M72" s="98"/>
      <c r="N72" s="101"/>
      <c r="O72" s="63"/>
    </row>
    <row r="73">
      <c r="A73" s="35"/>
      <c r="B73" s="36"/>
      <c r="C73" s="99"/>
      <c r="D73" s="46"/>
      <c r="E73" s="106" t="s">
        <v>96</v>
      </c>
      <c r="F73" s="95"/>
      <c r="G73" s="57"/>
      <c r="H73" s="95" t="s">
        <v>67</v>
      </c>
      <c r="I73" s="95"/>
      <c r="J73" s="97"/>
      <c r="K73" s="57"/>
      <c r="L73" s="97"/>
      <c r="M73" s="98"/>
      <c r="N73" s="101"/>
      <c r="O73" s="63"/>
    </row>
    <row r="74">
      <c r="A74" s="35"/>
      <c r="B74" s="36"/>
      <c r="C74" s="99"/>
      <c r="D74" s="46"/>
      <c r="E74" s="95"/>
      <c r="F74" s="95"/>
      <c r="G74" s="57"/>
      <c r="H74" s="95"/>
      <c r="I74" s="95"/>
      <c r="J74" s="97"/>
      <c r="K74" s="57"/>
      <c r="L74" s="97"/>
      <c r="M74" s="98"/>
      <c r="N74" s="101"/>
      <c r="O74" s="63"/>
    </row>
    <row r="75">
      <c r="A75" s="35"/>
      <c r="B75" s="36"/>
      <c r="C75" s="100" t="s">
        <v>97</v>
      </c>
      <c r="D75" s="46"/>
      <c r="E75" s="102"/>
      <c r="F75" s="102"/>
      <c r="G75" s="57"/>
      <c r="H75" s="102"/>
      <c r="I75" s="102"/>
      <c r="J75" s="103"/>
      <c r="K75" s="57"/>
      <c r="L75" s="92"/>
      <c r="M75" s="92"/>
      <c r="N75" s="104"/>
      <c r="O75" s="105"/>
    </row>
    <row r="76">
      <c r="A76" s="35"/>
      <c r="B76" s="36"/>
      <c r="C76" s="108" t="s">
        <v>98</v>
      </c>
      <c r="D76" s="46"/>
      <c r="E76" s="95" t="s">
        <v>99</v>
      </c>
      <c r="F76" s="95">
        <v>60.0</v>
      </c>
      <c r="G76" s="57"/>
      <c r="H76" s="95" t="s">
        <v>67</v>
      </c>
      <c r="I76" s="95"/>
      <c r="J76" s="97">
        <v>3.0</v>
      </c>
      <c r="K76" s="57"/>
      <c r="L76" s="97">
        <f t="shared" ref="L76:L87" si="7">F76*J76</f>
        <v>180</v>
      </c>
      <c r="M76" s="98"/>
      <c r="N76" s="101"/>
      <c r="O76" s="63"/>
    </row>
    <row r="77">
      <c r="A77" s="35"/>
      <c r="B77" s="36"/>
      <c r="D77" s="46"/>
      <c r="E77" s="95" t="s">
        <v>100</v>
      </c>
      <c r="F77" s="95">
        <v>60.0</v>
      </c>
      <c r="G77" s="57"/>
      <c r="H77" s="95" t="s">
        <v>67</v>
      </c>
      <c r="I77" s="95"/>
      <c r="J77" s="97">
        <v>3.0</v>
      </c>
      <c r="K77" s="57"/>
      <c r="L77" s="97">
        <f t="shared" si="7"/>
        <v>180</v>
      </c>
      <c r="M77" s="98"/>
      <c r="N77" s="101"/>
      <c r="O77" s="63"/>
    </row>
    <row r="78">
      <c r="A78" s="35"/>
      <c r="B78" s="36"/>
      <c r="D78" s="46"/>
      <c r="E78" s="95" t="s">
        <v>101</v>
      </c>
      <c r="F78" s="95">
        <v>60.0</v>
      </c>
      <c r="G78" s="57"/>
      <c r="H78" s="95" t="s">
        <v>67</v>
      </c>
      <c r="I78" s="95"/>
      <c r="J78" s="97">
        <v>6.0</v>
      </c>
      <c r="K78" s="57"/>
      <c r="L78" s="97">
        <f t="shared" si="7"/>
        <v>360</v>
      </c>
      <c r="M78" s="98"/>
      <c r="N78" s="101"/>
      <c r="O78" s="63"/>
    </row>
    <row r="79">
      <c r="A79" s="35"/>
      <c r="B79" s="36"/>
      <c r="D79" s="46"/>
      <c r="E79" s="95" t="s">
        <v>102</v>
      </c>
      <c r="F79" s="95">
        <v>60.0</v>
      </c>
      <c r="G79" s="57"/>
      <c r="H79" s="95" t="s">
        <v>67</v>
      </c>
      <c r="I79" s="95"/>
      <c r="J79" s="97">
        <v>2.0</v>
      </c>
      <c r="K79" s="57"/>
      <c r="L79" s="97">
        <f t="shared" si="7"/>
        <v>120</v>
      </c>
      <c r="M79" s="98"/>
      <c r="N79" s="101"/>
      <c r="O79" s="63"/>
    </row>
    <row r="80">
      <c r="A80" s="35"/>
      <c r="B80" s="36"/>
      <c r="D80" s="46"/>
      <c r="E80" s="95" t="s">
        <v>103</v>
      </c>
      <c r="F80" s="95">
        <v>60.0</v>
      </c>
      <c r="G80" s="57"/>
      <c r="H80" s="95" t="s">
        <v>67</v>
      </c>
      <c r="I80" s="95"/>
      <c r="J80" s="97">
        <v>8.0</v>
      </c>
      <c r="K80" s="57"/>
      <c r="L80" s="97">
        <f t="shared" si="7"/>
        <v>480</v>
      </c>
      <c r="M80" s="98"/>
      <c r="N80" s="101"/>
      <c r="O80" s="63"/>
    </row>
    <row r="81">
      <c r="A81" s="35"/>
      <c r="B81" s="36"/>
      <c r="D81" s="46"/>
      <c r="E81" s="95" t="s">
        <v>104</v>
      </c>
      <c r="F81" s="95">
        <v>240.0</v>
      </c>
      <c r="G81" s="57"/>
      <c r="H81" s="95" t="s">
        <v>67</v>
      </c>
      <c r="I81" s="95"/>
      <c r="J81" s="97">
        <v>1.0</v>
      </c>
      <c r="K81" s="57"/>
      <c r="L81" s="97">
        <f t="shared" si="7"/>
        <v>240</v>
      </c>
      <c r="M81" s="98"/>
      <c r="N81" s="101"/>
      <c r="O81" s="63"/>
    </row>
    <row r="82">
      <c r="A82" s="35"/>
      <c r="B82" s="36"/>
      <c r="D82" s="46"/>
      <c r="E82" s="95" t="s">
        <v>105</v>
      </c>
      <c r="F82" s="95">
        <v>60.0</v>
      </c>
      <c r="G82" s="57"/>
      <c r="H82" s="95" t="s">
        <v>67</v>
      </c>
      <c r="I82" s="95"/>
      <c r="J82" s="97">
        <v>10.0</v>
      </c>
      <c r="K82" s="57"/>
      <c r="L82" s="97">
        <f t="shared" si="7"/>
        <v>600</v>
      </c>
      <c r="M82" s="98"/>
      <c r="N82" s="101"/>
      <c r="O82" s="63"/>
    </row>
    <row r="83">
      <c r="A83" s="35"/>
      <c r="B83" s="36"/>
      <c r="D83" s="46"/>
      <c r="E83" s="95" t="s">
        <v>106</v>
      </c>
      <c r="F83" s="95">
        <v>60.0</v>
      </c>
      <c r="G83" s="57"/>
      <c r="H83" s="95" t="s">
        <v>67</v>
      </c>
      <c r="I83" s="95"/>
      <c r="J83" s="97">
        <v>8.0</v>
      </c>
      <c r="K83" s="57"/>
      <c r="L83" s="97">
        <f t="shared" si="7"/>
        <v>480</v>
      </c>
      <c r="M83" s="98"/>
      <c r="N83" s="101"/>
      <c r="O83" s="63"/>
    </row>
    <row r="84">
      <c r="A84" s="35"/>
      <c r="B84" s="36"/>
      <c r="D84" s="46"/>
      <c r="E84" s="95" t="s">
        <v>107</v>
      </c>
      <c r="F84" s="95">
        <v>60.0</v>
      </c>
      <c r="G84" s="57"/>
      <c r="H84" s="95" t="s">
        <v>67</v>
      </c>
      <c r="I84" s="95"/>
      <c r="J84" s="97">
        <v>6.0</v>
      </c>
      <c r="K84" s="57"/>
      <c r="L84" s="97">
        <f t="shared" si="7"/>
        <v>360</v>
      </c>
      <c r="M84" s="98"/>
      <c r="N84" s="101"/>
      <c r="O84" s="63"/>
    </row>
    <row r="85">
      <c r="A85" s="35"/>
      <c r="B85" s="36"/>
      <c r="D85" s="46"/>
      <c r="E85" s="95" t="s">
        <v>108</v>
      </c>
      <c r="F85" s="95">
        <v>120.0</v>
      </c>
      <c r="G85" s="57"/>
      <c r="H85" s="95" t="s">
        <v>67</v>
      </c>
      <c r="I85" s="95"/>
      <c r="J85" s="97">
        <v>2.0</v>
      </c>
      <c r="K85" s="57"/>
      <c r="L85" s="97">
        <f t="shared" si="7"/>
        <v>240</v>
      </c>
      <c r="M85" s="98"/>
      <c r="N85" s="101"/>
      <c r="O85" s="63"/>
    </row>
    <row r="86">
      <c r="A86" s="35"/>
      <c r="B86" s="36"/>
      <c r="D86" s="46"/>
      <c r="E86" s="95" t="s">
        <v>109</v>
      </c>
      <c r="F86" s="95">
        <v>120.0</v>
      </c>
      <c r="G86" s="57"/>
      <c r="H86" s="95" t="s">
        <v>67</v>
      </c>
      <c r="I86" s="95"/>
      <c r="J86" s="97">
        <v>6.0</v>
      </c>
      <c r="K86" s="57"/>
      <c r="L86" s="97">
        <f t="shared" si="7"/>
        <v>720</v>
      </c>
      <c r="M86" s="98"/>
      <c r="N86" s="101"/>
      <c r="O86" s="63"/>
    </row>
    <row r="87">
      <c r="A87" s="35"/>
      <c r="B87" s="36"/>
      <c r="D87" s="46"/>
      <c r="E87" s="95" t="s">
        <v>110</v>
      </c>
      <c r="F87" s="95">
        <v>2.0</v>
      </c>
      <c r="G87" s="57"/>
      <c r="H87" s="95" t="s">
        <v>67</v>
      </c>
      <c r="I87" s="95"/>
      <c r="J87" s="97">
        <v>20.0</v>
      </c>
      <c r="K87" s="57"/>
      <c r="L87" s="97">
        <f t="shared" si="7"/>
        <v>40</v>
      </c>
      <c r="M87" s="98"/>
      <c r="N87" s="101"/>
      <c r="O87" s="63"/>
    </row>
    <row r="88">
      <c r="A88" s="35"/>
      <c r="B88" s="36"/>
      <c r="D88" s="46"/>
      <c r="E88" s="95"/>
      <c r="F88" s="106"/>
      <c r="G88" s="57"/>
      <c r="H88" s="95"/>
      <c r="I88" s="95"/>
      <c r="J88" s="96"/>
      <c r="K88" s="57"/>
      <c r="L88" s="97"/>
      <c r="M88" s="98"/>
      <c r="N88" s="101"/>
      <c r="O88" s="63"/>
    </row>
    <row r="89">
      <c r="A89" s="35"/>
      <c r="B89" s="36"/>
      <c r="D89" s="46"/>
      <c r="E89" s="95"/>
      <c r="F89" s="95"/>
      <c r="G89" s="57"/>
      <c r="H89" s="95"/>
      <c r="I89" s="95"/>
      <c r="J89" s="97"/>
      <c r="K89" s="57"/>
      <c r="L89" s="97"/>
      <c r="M89" s="98"/>
      <c r="N89" s="101"/>
      <c r="O89" s="63"/>
    </row>
    <row r="90">
      <c r="A90" s="35"/>
      <c r="B90" s="36"/>
      <c r="C90" s="88" t="s">
        <v>111</v>
      </c>
      <c r="D90" s="89"/>
      <c r="E90" s="109"/>
      <c r="F90" s="102"/>
      <c r="G90" s="57"/>
      <c r="H90" s="102"/>
      <c r="I90" s="102"/>
      <c r="J90" s="103"/>
      <c r="K90" s="57"/>
      <c r="L90" s="92"/>
      <c r="M90" s="92"/>
      <c r="N90" s="101"/>
      <c r="O90" s="63"/>
    </row>
    <row r="91">
      <c r="A91" s="35"/>
      <c r="B91" s="36"/>
      <c r="C91" s="108" t="s">
        <v>112</v>
      </c>
      <c r="D91" s="89"/>
      <c r="E91" s="95" t="s">
        <v>113</v>
      </c>
      <c r="F91" s="106">
        <v>1.0</v>
      </c>
      <c r="G91" s="57"/>
      <c r="H91" s="95" t="s">
        <v>67</v>
      </c>
      <c r="I91" s="95"/>
      <c r="J91" s="96">
        <v>800.0</v>
      </c>
      <c r="K91" s="57"/>
      <c r="L91" s="97">
        <f>F91*J91</f>
        <v>800</v>
      </c>
      <c r="M91" s="98"/>
      <c r="N91" s="101"/>
      <c r="O91" s="63"/>
    </row>
    <row r="92">
      <c r="A92" s="35"/>
      <c r="B92" s="36"/>
      <c r="D92" s="46"/>
      <c r="E92" s="95"/>
      <c r="F92" s="95"/>
      <c r="G92" s="57"/>
      <c r="H92" s="95"/>
      <c r="I92" s="95"/>
      <c r="J92" s="97"/>
      <c r="K92" s="57"/>
      <c r="L92" s="97"/>
      <c r="M92" s="98"/>
      <c r="N92" s="101"/>
      <c r="O92" s="63"/>
    </row>
    <row r="93">
      <c r="A93" s="35"/>
      <c r="B93" s="36"/>
      <c r="D93" s="46"/>
      <c r="E93" s="95"/>
      <c r="F93" s="95"/>
      <c r="G93" s="57"/>
      <c r="H93" s="95"/>
      <c r="I93" s="95"/>
      <c r="J93" s="97"/>
      <c r="K93" s="57"/>
      <c r="L93" s="97"/>
      <c r="M93" s="98"/>
      <c r="N93" s="101"/>
      <c r="O93" s="63"/>
    </row>
    <row r="94">
      <c r="A94" s="35"/>
      <c r="B94" s="36"/>
      <c r="D94" s="46"/>
      <c r="E94" s="95"/>
      <c r="F94" s="95"/>
      <c r="G94" s="57"/>
      <c r="H94" s="95"/>
      <c r="I94" s="95"/>
      <c r="J94" s="97"/>
      <c r="K94" s="57"/>
      <c r="L94" s="97"/>
      <c r="M94" s="98"/>
      <c r="N94" s="101"/>
      <c r="O94" s="63"/>
    </row>
    <row r="95">
      <c r="A95" s="35"/>
      <c r="B95" s="36"/>
      <c r="C95" s="16"/>
      <c r="D95" s="46"/>
      <c r="E95" s="79"/>
      <c r="F95" s="79"/>
      <c r="G95" s="80"/>
      <c r="H95" s="79"/>
      <c r="I95" s="79"/>
      <c r="J95" s="79"/>
      <c r="K95" s="80"/>
      <c r="L95" s="79"/>
      <c r="M95" s="81"/>
      <c r="N95" s="46"/>
      <c r="O95" s="82"/>
    </row>
    <row r="96">
      <c r="A96" s="10"/>
      <c r="B96" s="14"/>
      <c r="C96" s="110" t="s">
        <v>10</v>
      </c>
      <c r="D96" s="31"/>
      <c r="E96" s="111"/>
      <c r="F96" s="111"/>
      <c r="G96" s="85"/>
      <c r="H96" s="111"/>
      <c r="I96" s="111"/>
      <c r="J96" s="111"/>
      <c r="K96" s="85"/>
      <c r="L96" s="112">
        <f>SUM(L103:L118)</f>
        <v>58720</v>
      </c>
      <c r="M96" s="113">
        <f>L96/L8</f>
        <v>0.146926135</v>
      </c>
      <c r="N96" s="32"/>
      <c r="O96" s="13"/>
    </row>
    <row r="97">
      <c r="A97" s="35"/>
      <c r="B97" s="36"/>
      <c r="C97" s="114" t="s">
        <v>114</v>
      </c>
      <c r="D97" s="46"/>
      <c r="E97" s="115"/>
      <c r="F97" s="116"/>
      <c r="G97" s="80"/>
      <c r="H97" s="115"/>
      <c r="I97" s="115"/>
      <c r="J97" s="115"/>
      <c r="K97" s="80"/>
      <c r="L97" s="117"/>
      <c r="M97" s="118"/>
      <c r="N97" s="52"/>
      <c r="O97" s="53"/>
    </row>
    <row r="98">
      <c r="A98" s="35"/>
      <c r="B98" s="36"/>
      <c r="C98" s="119"/>
      <c r="D98" s="46"/>
      <c r="E98" s="120" t="s">
        <v>115</v>
      </c>
      <c r="F98" s="121">
        <v>1.0</v>
      </c>
      <c r="G98" s="80"/>
      <c r="H98" s="121" t="s">
        <v>67</v>
      </c>
      <c r="I98" s="120"/>
      <c r="J98" s="122"/>
      <c r="K98" s="80"/>
      <c r="L98" s="123">
        <f t="shared" ref="L98:L100" si="8">(F98*J98)</f>
        <v>0</v>
      </c>
      <c r="M98" s="120"/>
      <c r="N98" s="52"/>
      <c r="O98" s="53"/>
    </row>
    <row r="99">
      <c r="A99" s="35"/>
      <c r="B99" s="36"/>
      <c r="C99" s="119"/>
      <c r="D99" s="46"/>
      <c r="E99" s="120" t="s">
        <v>116</v>
      </c>
      <c r="F99" s="121">
        <v>1.0</v>
      </c>
      <c r="G99" s="80"/>
      <c r="H99" s="121" t="s">
        <v>67</v>
      </c>
      <c r="I99" s="120"/>
      <c r="J99" s="122"/>
      <c r="K99" s="80"/>
      <c r="L99" s="123">
        <f t="shared" si="8"/>
        <v>0</v>
      </c>
      <c r="M99" s="120"/>
      <c r="N99" s="52"/>
      <c r="O99" s="53"/>
    </row>
    <row r="100">
      <c r="A100" s="35"/>
      <c r="B100" s="36"/>
      <c r="C100" s="119"/>
      <c r="D100" s="46"/>
      <c r="E100" s="120" t="s">
        <v>117</v>
      </c>
      <c r="F100" s="121">
        <v>1.0</v>
      </c>
      <c r="G100" s="80"/>
      <c r="H100" s="121" t="s">
        <v>67</v>
      </c>
      <c r="I100" s="120"/>
      <c r="J100" s="122"/>
      <c r="K100" s="80"/>
      <c r="L100" s="123">
        <f t="shared" si="8"/>
        <v>0</v>
      </c>
      <c r="M100" s="120"/>
      <c r="N100" s="52"/>
      <c r="O100" s="53"/>
    </row>
    <row r="101">
      <c r="A101" s="35"/>
      <c r="B101" s="36"/>
      <c r="C101" s="119"/>
      <c r="D101" s="46"/>
      <c r="E101" s="120"/>
      <c r="F101" s="120"/>
      <c r="G101" s="80"/>
      <c r="H101" s="120"/>
      <c r="I101" s="120"/>
      <c r="J101" s="123"/>
      <c r="K101" s="80"/>
      <c r="L101" s="120"/>
      <c r="M101" s="120"/>
      <c r="N101" s="52"/>
      <c r="O101" s="53"/>
    </row>
    <row r="102">
      <c r="A102" s="35"/>
      <c r="B102" s="36"/>
      <c r="C102" s="114" t="s">
        <v>118</v>
      </c>
      <c r="D102" s="46"/>
      <c r="E102" s="115"/>
      <c r="F102" s="116"/>
      <c r="G102" s="80"/>
      <c r="H102" s="115"/>
      <c r="I102" s="115"/>
      <c r="J102" s="115"/>
      <c r="K102" s="80"/>
      <c r="L102" s="117"/>
      <c r="M102" s="118"/>
      <c r="N102" s="52"/>
      <c r="O102" s="53"/>
    </row>
    <row r="103">
      <c r="A103" s="35"/>
      <c r="B103" s="36"/>
      <c r="C103" s="119"/>
      <c r="D103" s="46"/>
      <c r="E103" s="120" t="s">
        <v>119</v>
      </c>
      <c r="F103" s="120">
        <v>1.0</v>
      </c>
      <c r="G103" s="80"/>
      <c r="H103" s="120" t="s">
        <v>67</v>
      </c>
      <c r="I103" s="120"/>
      <c r="J103" s="122">
        <v>45000.0</v>
      </c>
      <c r="K103" s="80"/>
      <c r="L103" s="123">
        <f>(F103*J103)</f>
        <v>45000</v>
      </c>
      <c r="M103" s="124"/>
      <c r="N103" s="55"/>
      <c r="O103" s="68"/>
    </row>
    <row r="104">
      <c r="A104" s="35"/>
      <c r="B104" s="36"/>
      <c r="C104" s="119"/>
      <c r="D104" s="46"/>
      <c r="E104" s="120" t="s">
        <v>120</v>
      </c>
      <c r="F104" s="120">
        <v>1.0</v>
      </c>
      <c r="G104" s="80"/>
      <c r="H104" s="120" t="s">
        <v>67</v>
      </c>
      <c r="I104" s="120"/>
      <c r="J104" s="123"/>
      <c r="K104" s="80"/>
      <c r="L104" s="120"/>
      <c r="M104" s="124"/>
      <c r="N104" s="55"/>
      <c r="O104" s="68"/>
    </row>
    <row r="105">
      <c r="A105" s="35"/>
      <c r="B105" s="36"/>
      <c r="C105" s="119"/>
      <c r="D105" s="46"/>
      <c r="E105" s="120" t="s">
        <v>121</v>
      </c>
      <c r="F105" s="121">
        <v>2.0</v>
      </c>
      <c r="G105" s="80"/>
      <c r="H105" s="120" t="s">
        <v>67</v>
      </c>
      <c r="I105" s="120"/>
      <c r="J105" s="123"/>
      <c r="K105" s="80"/>
      <c r="L105" s="120"/>
      <c r="M105" s="124"/>
      <c r="N105" s="55"/>
      <c r="O105" s="68"/>
    </row>
    <row r="106">
      <c r="A106" s="35"/>
      <c r="B106" s="36"/>
      <c r="C106" s="119"/>
      <c r="D106" s="46"/>
      <c r="E106" s="120" t="s">
        <v>122</v>
      </c>
      <c r="F106" s="120">
        <v>1.0</v>
      </c>
      <c r="G106" s="80"/>
      <c r="H106" s="120" t="s">
        <v>67</v>
      </c>
      <c r="I106" s="120"/>
      <c r="J106" s="123"/>
      <c r="K106" s="80"/>
      <c r="L106" s="120"/>
      <c r="M106" s="124"/>
      <c r="N106" s="55"/>
      <c r="O106" s="68"/>
    </row>
    <row r="107">
      <c r="A107" s="35"/>
      <c r="B107" s="36"/>
      <c r="C107" s="119"/>
      <c r="D107" s="46"/>
      <c r="E107" s="120"/>
      <c r="F107" s="120"/>
      <c r="G107" s="80"/>
      <c r="H107" s="120"/>
      <c r="I107" s="120"/>
      <c r="J107" s="123"/>
      <c r="K107" s="80"/>
      <c r="L107" s="120"/>
      <c r="M107" s="124"/>
      <c r="N107" s="55"/>
      <c r="O107" s="68"/>
    </row>
    <row r="108">
      <c r="A108" s="35"/>
      <c r="B108" s="36"/>
      <c r="C108" s="114" t="s">
        <v>123</v>
      </c>
      <c r="D108" s="46"/>
      <c r="E108" s="115"/>
      <c r="F108" s="115"/>
      <c r="G108" s="80"/>
      <c r="H108" s="115"/>
      <c r="I108" s="115"/>
      <c r="J108" s="125"/>
      <c r="K108" s="80"/>
      <c r="L108" s="117"/>
      <c r="M108" s="118"/>
      <c r="N108" s="52"/>
      <c r="O108" s="53"/>
    </row>
    <row r="109">
      <c r="A109" s="35"/>
      <c r="B109" s="36"/>
      <c r="C109" s="119"/>
      <c r="D109" s="46"/>
      <c r="E109" s="120" t="s">
        <v>124</v>
      </c>
      <c r="F109" s="120">
        <v>6.0</v>
      </c>
      <c r="G109" s="80"/>
      <c r="H109" s="120" t="s">
        <v>125</v>
      </c>
      <c r="I109" s="120"/>
      <c r="J109" s="123">
        <v>120.0</v>
      </c>
      <c r="K109" s="80"/>
      <c r="L109" s="123">
        <f t="shared" ref="L109:L110" si="9">(F109*J109)</f>
        <v>720</v>
      </c>
      <c r="M109" s="124"/>
      <c r="N109" s="55"/>
      <c r="O109" s="68"/>
    </row>
    <row r="110">
      <c r="A110" s="35"/>
      <c r="B110" s="36"/>
      <c r="C110" s="119"/>
      <c r="D110" s="46"/>
      <c r="E110" s="120" t="s">
        <v>126</v>
      </c>
      <c r="F110" s="120">
        <v>2.0</v>
      </c>
      <c r="G110" s="80"/>
      <c r="H110" s="120" t="s">
        <v>67</v>
      </c>
      <c r="I110" s="120"/>
      <c r="J110" s="123">
        <v>1500.0</v>
      </c>
      <c r="K110" s="80"/>
      <c r="L110" s="123">
        <f t="shared" si="9"/>
        <v>3000</v>
      </c>
      <c r="M110" s="124"/>
      <c r="N110" s="55"/>
      <c r="O110" s="68"/>
    </row>
    <row r="111">
      <c r="A111" s="35"/>
      <c r="B111" s="36"/>
      <c r="C111" s="119"/>
      <c r="D111" s="46"/>
      <c r="E111" s="120"/>
      <c r="F111" s="120"/>
      <c r="G111" s="80"/>
      <c r="H111" s="120"/>
      <c r="I111" s="120"/>
      <c r="J111" s="123"/>
      <c r="K111" s="80"/>
      <c r="L111" s="120"/>
      <c r="M111" s="124"/>
      <c r="N111" s="55"/>
      <c r="O111" s="68"/>
    </row>
    <row r="112">
      <c r="A112" s="35"/>
      <c r="B112" s="36"/>
      <c r="C112" s="114" t="s">
        <v>127</v>
      </c>
      <c r="D112" s="46"/>
      <c r="E112" s="115"/>
      <c r="F112" s="115"/>
      <c r="G112" s="80"/>
      <c r="H112" s="115"/>
      <c r="I112" s="115"/>
      <c r="J112" s="125"/>
      <c r="K112" s="80"/>
      <c r="L112" s="117"/>
      <c r="M112" s="118"/>
      <c r="N112" s="52"/>
      <c r="O112" s="53"/>
    </row>
    <row r="113">
      <c r="A113" s="35"/>
      <c r="B113" s="36"/>
      <c r="C113" s="119"/>
      <c r="D113" s="46"/>
      <c r="E113" s="120" t="s">
        <v>128</v>
      </c>
      <c r="F113" s="120">
        <v>2.0</v>
      </c>
      <c r="G113" s="80"/>
      <c r="H113" s="120" t="s">
        <v>67</v>
      </c>
      <c r="I113" s="120"/>
      <c r="J113" s="123">
        <v>2500.0</v>
      </c>
      <c r="K113" s="80"/>
      <c r="L113" s="123">
        <f>(F113*J113)</f>
        <v>5000</v>
      </c>
      <c r="M113" s="124"/>
      <c r="N113" s="55"/>
      <c r="O113" s="68"/>
    </row>
    <row r="114">
      <c r="A114" s="35"/>
      <c r="B114" s="36"/>
      <c r="C114" s="119"/>
      <c r="D114" s="46"/>
      <c r="E114" s="120"/>
      <c r="F114" s="120"/>
      <c r="G114" s="80"/>
      <c r="H114" s="120"/>
      <c r="I114" s="120"/>
      <c r="J114" s="123"/>
      <c r="K114" s="80"/>
      <c r="L114" s="120"/>
      <c r="M114" s="124"/>
      <c r="N114" s="55"/>
      <c r="O114" s="68"/>
    </row>
    <row r="115">
      <c r="A115" s="35"/>
      <c r="B115" s="36"/>
      <c r="C115" s="126" t="s">
        <v>129</v>
      </c>
      <c r="D115" s="46"/>
      <c r="E115" s="127"/>
      <c r="F115" s="127"/>
      <c r="G115" s="80"/>
      <c r="H115" s="127"/>
      <c r="I115" s="127"/>
      <c r="J115" s="127"/>
      <c r="K115" s="128"/>
      <c r="L115" s="117"/>
      <c r="M115" s="127"/>
      <c r="N115" s="55"/>
      <c r="O115" s="68"/>
    </row>
    <row r="116">
      <c r="A116" s="35"/>
      <c r="B116" s="36"/>
      <c r="C116" s="119"/>
      <c r="D116" s="46"/>
      <c r="E116" s="121" t="s">
        <v>130</v>
      </c>
      <c r="F116" s="121">
        <v>1.0</v>
      </c>
      <c r="G116" s="80"/>
      <c r="H116" s="121" t="s">
        <v>67</v>
      </c>
      <c r="I116" s="120"/>
      <c r="J116" s="123">
        <v>2500.0</v>
      </c>
      <c r="K116" s="80"/>
      <c r="L116" s="123">
        <f t="shared" ref="L116:L117" si="10">(F116*J116)</f>
        <v>2500</v>
      </c>
      <c r="M116" s="124"/>
      <c r="N116" s="55"/>
      <c r="O116" s="68"/>
    </row>
    <row r="117">
      <c r="A117" s="35"/>
      <c r="B117" s="36"/>
      <c r="C117" s="119"/>
      <c r="D117" s="46"/>
      <c r="E117" s="121" t="s">
        <v>131</v>
      </c>
      <c r="F117" s="121">
        <v>1.0</v>
      </c>
      <c r="G117" s="80"/>
      <c r="H117" s="121" t="s">
        <v>67</v>
      </c>
      <c r="I117" s="120"/>
      <c r="J117" s="123">
        <v>2500.0</v>
      </c>
      <c r="K117" s="80"/>
      <c r="L117" s="123">
        <f t="shared" si="10"/>
        <v>2500</v>
      </c>
      <c r="M117" s="124"/>
      <c r="N117" s="55"/>
      <c r="O117" s="68"/>
    </row>
    <row r="118">
      <c r="A118" s="35"/>
      <c r="B118" s="36"/>
      <c r="C118" s="119"/>
      <c r="D118" s="46"/>
      <c r="E118" s="120"/>
      <c r="F118" s="120"/>
      <c r="G118" s="80"/>
      <c r="H118" s="120"/>
      <c r="I118" s="120"/>
      <c r="J118" s="123"/>
      <c r="K118" s="80"/>
      <c r="L118" s="120"/>
      <c r="M118" s="124"/>
      <c r="N118" s="55"/>
      <c r="O118" s="68"/>
    </row>
    <row r="119">
      <c r="A119" s="35"/>
      <c r="B119" s="36"/>
      <c r="C119" s="16"/>
      <c r="D119" s="46"/>
      <c r="E119" s="79"/>
      <c r="F119" s="79"/>
      <c r="G119" s="80"/>
      <c r="H119" s="79"/>
      <c r="I119" s="79"/>
      <c r="J119" s="79"/>
      <c r="K119" s="80"/>
      <c r="L119" s="79"/>
      <c r="M119" s="81"/>
      <c r="N119" s="46"/>
      <c r="O119" s="82"/>
    </row>
    <row r="120">
      <c r="A120" s="35"/>
      <c r="B120" s="36"/>
      <c r="C120" s="129" t="s">
        <v>11</v>
      </c>
      <c r="D120" s="46"/>
      <c r="E120" s="130"/>
      <c r="F120" s="130"/>
      <c r="G120" s="80"/>
      <c r="H120" s="130"/>
      <c r="I120" s="130"/>
      <c r="J120" s="130"/>
      <c r="K120" s="80"/>
      <c r="L120" s="131">
        <f>SUM(L127:L139)</f>
        <v>28200</v>
      </c>
      <c r="M120" s="132">
        <f>L120/L8</f>
        <v>0.07056057573</v>
      </c>
      <c r="N120" s="32"/>
      <c r="O120" s="13"/>
    </row>
    <row r="121">
      <c r="A121" s="35"/>
      <c r="B121" s="36"/>
      <c r="C121" s="133" t="s">
        <v>132</v>
      </c>
      <c r="D121" s="46"/>
      <c r="E121" s="134"/>
      <c r="F121" s="134"/>
      <c r="G121" s="57"/>
      <c r="H121" s="134"/>
      <c r="I121" s="134"/>
      <c r="J121" s="134"/>
      <c r="K121" s="57"/>
      <c r="L121" s="135"/>
      <c r="M121" s="136"/>
      <c r="N121" s="137"/>
      <c r="O121" s="138"/>
    </row>
    <row r="122">
      <c r="A122" s="35"/>
      <c r="B122" s="36"/>
      <c r="C122" s="139"/>
      <c r="D122" s="37"/>
      <c r="E122" s="140" t="s">
        <v>133</v>
      </c>
      <c r="F122" s="140">
        <v>1.0</v>
      </c>
      <c r="G122" s="57"/>
      <c r="H122" s="140" t="s">
        <v>67</v>
      </c>
      <c r="I122" s="141"/>
      <c r="J122" s="142">
        <v>0.0</v>
      </c>
      <c r="K122" s="143"/>
      <c r="L122" s="144">
        <f t="shared" ref="L122:L124" si="11">F122*J122</f>
        <v>0</v>
      </c>
      <c r="M122" s="145"/>
      <c r="N122" s="137"/>
      <c r="O122" s="138"/>
    </row>
    <row r="123">
      <c r="A123" s="35"/>
      <c r="B123" s="36"/>
      <c r="C123" s="139"/>
      <c r="D123" s="37"/>
      <c r="E123" s="141" t="s">
        <v>134</v>
      </c>
      <c r="F123" s="140">
        <v>1.0</v>
      </c>
      <c r="G123" s="57"/>
      <c r="H123" s="141" t="s">
        <v>67</v>
      </c>
      <c r="I123" s="141"/>
      <c r="J123" s="142">
        <v>0.0</v>
      </c>
      <c r="K123" s="143"/>
      <c r="L123" s="144">
        <f t="shared" si="11"/>
        <v>0</v>
      </c>
      <c r="M123" s="145"/>
      <c r="N123" s="137"/>
      <c r="O123" s="138"/>
    </row>
    <row r="124">
      <c r="A124" s="35"/>
      <c r="B124" s="36"/>
      <c r="C124" s="139"/>
      <c r="D124" s="37"/>
      <c r="E124" s="141"/>
      <c r="F124" s="141"/>
      <c r="G124" s="57"/>
      <c r="H124" s="141" t="s">
        <v>67</v>
      </c>
      <c r="I124" s="141"/>
      <c r="J124" s="142">
        <v>0.0</v>
      </c>
      <c r="K124" s="143"/>
      <c r="L124" s="144">
        <f t="shared" si="11"/>
        <v>0</v>
      </c>
      <c r="M124" s="145"/>
      <c r="N124" s="137"/>
      <c r="O124" s="138"/>
    </row>
    <row r="125">
      <c r="A125" s="35"/>
      <c r="B125" s="36"/>
      <c r="C125" s="139"/>
      <c r="D125" s="37"/>
      <c r="E125" s="141"/>
      <c r="F125" s="141"/>
      <c r="G125" s="57"/>
      <c r="H125" s="141"/>
      <c r="I125" s="141"/>
      <c r="J125" s="142"/>
      <c r="K125" s="143"/>
      <c r="L125" s="144"/>
      <c r="M125" s="145"/>
      <c r="N125" s="137"/>
      <c r="O125" s="138"/>
    </row>
    <row r="126">
      <c r="A126" s="35"/>
      <c r="B126" s="36"/>
      <c r="C126" s="146" t="s">
        <v>135</v>
      </c>
      <c r="D126" s="46"/>
      <c r="E126" s="134"/>
      <c r="F126" s="134"/>
      <c r="G126" s="57"/>
      <c r="H126" s="134"/>
      <c r="I126" s="134"/>
      <c r="J126" s="134"/>
      <c r="K126" s="57"/>
      <c r="L126" s="135"/>
      <c r="M126" s="136"/>
      <c r="N126" s="137"/>
      <c r="O126" s="138"/>
    </row>
    <row r="127">
      <c r="A127" s="35"/>
      <c r="B127" s="36"/>
      <c r="C127" s="139"/>
      <c r="D127" s="37"/>
      <c r="E127" s="141" t="s">
        <v>136</v>
      </c>
      <c r="F127" s="141">
        <v>3.0</v>
      </c>
      <c r="G127" s="57"/>
      <c r="H127" s="141" t="s">
        <v>67</v>
      </c>
      <c r="I127" s="141"/>
      <c r="J127" s="144">
        <v>3000.0</v>
      </c>
      <c r="K127" s="143"/>
      <c r="L127" s="144">
        <f t="shared" ref="L127:L130" si="12">F127*J127</f>
        <v>9000</v>
      </c>
      <c r="M127" s="145"/>
      <c r="N127" s="101"/>
      <c r="O127" s="63"/>
    </row>
    <row r="128">
      <c r="A128" s="35"/>
      <c r="B128" s="36"/>
      <c r="C128" s="139"/>
      <c r="D128" s="37"/>
      <c r="E128" s="141" t="s">
        <v>137</v>
      </c>
      <c r="F128" s="141">
        <v>3.0</v>
      </c>
      <c r="G128" s="57"/>
      <c r="H128" s="141" t="s">
        <v>67</v>
      </c>
      <c r="I128" s="141"/>
      <c r="J128" s="144">
        <v>1500.0</v>
      </c>
      <c r="K128" s="143"/>
      <c r="L128" s="144">
        <f t="shared" si="12"/>
        <v>4500</v>
      </c>
      <c r="M128" s="145"/>
      <c r="N128" s="101"/>
      <c r="O128" s="63"/>
    </row>
    <row r="129">
      <c r="A129" s="35"/>
      <c r="B129" s="36"/>
      <c r="C129" s="139"/>
      <c r="D129" s="37"/>
      <c r="E129" s="141" t="s">
        <v>138</v>
      </c>
      <c r="F129" s="141">
        <v>12.0</v>
      </c>
      <c r="G129" s="57"/>
      <c r="H129" s="141" t="s">
        <v>67</v>
      </c>
      <c r="I129" s="141"/>
      <c r="J129" s="144">
        <v>500.0</v>
      </c>
      <c r="K129" s="143"/>
      <c r="L129" s="144">
        <f t="shared" si="12"/>
        <v>6000</v>
      </c>
      <c r="M129" s="145"/>
      <c r="N129" s="101"/>
      <c r="O129" s="63"/>
    </row>
    <row r="130">
      <c r="A130" s="35"/>
      <c r="B130" s="36"/>
      <c r="C130" s="139"/>
      <c r="D130" s="37"/>
      <c r="E130" s="141" t="s">
        <v>139</v>
      </c>
      <c r="F130" s="141">
        <v>3.0</v>
      </c>
      <c r="G130" s="57"/>
      <c r="H130" s="141" t="s">
        <v>67</v>
      </c>
      <c r="I130" s="141"/>
      <c r="J130" s="144">
        <v>300.0</v>
      </c>
      <c r="K130" s="143"/>
      <c r="L130" s="144">
        <f t="shared" si="12"/>
        <v>900</v>
      </c>
      <c r="M130" s="145"/>
      <c r="N130" s="101"/>
      <c r="O130" s="63"/>
    </row>
    <row r="131">
      <c r="A131" s="35"/>
      <c r="B131" s="36"/>
      <c r="C131" s="139"/>
      <c r="D131" s="37"/>
      <c r="E131" s="141"/>
      <c r="F131" s="141"/>
      <c r="G131" s="57"/>
      <c r="H131" s="141"/>
      <c r="I131" s="141"/>
      <c r="J131" s="144"/>
      <c r="K131" s="143"/>
      <c r="L131" s="144"/>
      <c r="M131" s="145"/>
      <c r="N131" s="101"/>
      <c r="O131" s="63"/>
    </row>
    <row r="132">
      <c r="A132" s="35"/>
      <c r="B132" s="36"/>
      <c r="C132" s="133" t="s">
        <v>140</v>
      </c>
      <c r="D132" s="37"/>
      <c r="E132" s="134"/>
      <c r="F132" s="134"/>
      <c r="G132" s="57"/>
      <c r="H132" s="134"/>
      <c r="I132" s="134"/>
      <c r="J132" s="147"/>
      <c r="K132" s="143"/>
      <c r="L132" s="135"/>
      <c r="M132" s="148"/>
      <c r="N132" s="149"/>
      <c r="O132" s="150"/>
    </row>
    <row r="133">
      <c r="A133" s="35"/>
      <c r="B133" s="36"/>
      <c r="C133" s="139"/>
      <c r="D133" s="37"/>
      <c r="E133" s="141" t="s">
        <v>141</v>
      </c>
      <c r="F133" s="140">
        <v>1.0</v>
      </c>
      <c r="G133" s="57"/>
      <c r="H133" s="141" t="s">
        <v>67</v>
      </c>
      <c r="I133" s="141"/>
      <c r="J133" s="144">
        <v>6000.0</v>
      </c>
      <c r="K133" s="143"/>
      <c r="L133" s="144">
        <f t="shared" ref="L133:L135" si="13">F133*J133</f>
        <v>6000</v>
      </c>
      <c r="M133" s="145"/>
      <c r="N133" s="101"/>
      <c r="O133" s="63"/>
    </row>
    <row r="134">
      <c r="A134" s="35"/>
      <c r="B134" s="36"/>
      <c r="C134" s="139"/>
      <c r="D134" s="37"/>
      <c r="E134" s="141" t="s">
        <v>142</v>
      </c>
      <c r="F134" s="140">
        <v>1.0</v>
      </c>
      <c r="G134" s="57"/>
      <c r="H134" s="141" t="s">
        <v>67</v>
      </c>
      <c r="I134" s="141"/>
      <c r="J134" s="144">
        <v>1500.0</v>
      </c>
      <c r="K134" s="143"/>
      <c r="L134" s="144">
        <f t="shared" si="13"/>
        <v>1500</v>
      </c>
      <c r="M134" s="145"/>
      <c r="N134" s="101"/>
      <c r="O134" s="63"/>
    </row>
    <row r="135">
      <c r="A135" s="35"/>
      <c r="B135" s="36"/>
      <c r="C135" s="139"/>
      <c r="D135" s="37"/>
      <c r="E135" s="141"/>
      <c r="F135" s="141"/>
      <c r="G135" s="57"/>
      <c r="H135" s="141"/>
      <c r="I135" s="141"/>
      <c r="J135" s="144"/>
      <c r="K135" s="143"/>
      <c r="L135" s="144">
        <f t="shared" si="13"/>
        <v>0</v>
      </c>
      <c r="M135" s="145"/>
      <c r="N135" s="101"/>
      <c r="O135" s="63"/>
    </row>
    <row r="136">
      <c r="A136" s="35"/>
      <c r="B136" s="36"/>
      <c r="C136" s="133" t="s">
        <v>129</v>
      </c>
      <c r="D136" s="151"/>
      <c r="E136" s="134"/>
      <c r="F136" s="134"/>
      <c r="G136" s="151"/>
      <c r="H136" s="134"/>
      <c r="I136" s="134"/>
      <c r="J136" s="134"/>
      <c r="K136" s="151"/>
      <c r="L136" s="135"/>
      <c r="M136" s="134"/>
      <c r="N136" s="101"/>
      <c r="O136" s="63"/>
    </row>
    <row r="137">
      <c r="A137" s="35"/>
      <c r="B137" s="36"/>
      <c r="C137" s="139"/>
      <c r="D137" s="37"/>
      <c r="E137" s="140" t="s">
        <v>143</v>
      </c>
      <c r="F137" s="140">
        <v>1.0</v>
      </c>
      <c r="G137" s="57"/>
      <c r="H137" s="140" t="s">
        <v>67</v>
      </c>
      <c r="I137" s="141"/>
      <c r="J137" s="142">
        <v>300.0</v>
      </c>
      <c r="K137" s="143"/>
      <c r="L137" s="144">
        <f t="shared" ref="L137:L138" si="14">F137*J137</f>
        <v>300</v>
      </c>
      <c r="M137" s="145"/>
      <c r="N137" s="101"/>
      <c r="O137" s="63"/>
    </row>
    <row r="138">
      <c r="A138" s="35"/>
      <c r="B138" s="36"/>
      <c r="C138" s="139"/>
      <c r="D138" s="37"/>
      <c r="E138" s="140" t="s">
        <v>144</v>
      </c>
      <c r="F138" s="140">
        <v>1.0</v>
      </c>
      <c r="G138" s="57"/>
      <c r="H138" s="140" t="s">
        <v>67</v>
      </c>
      <c r="I138" s="141"/>
      <c r="J138" s="144"/>
      <c r="K138" s="143"/>
      <c r="L138" s="144">
        <f t="shared" si="14"/>
        <v>0</v>
      </c>
      <c r="M138" s="145"/>
      <c r="N138" s="101"/>
      <c r="O138" s="63"/>
    </row>
    <row r="139">
      <c r="A139" s="35"/>
      <c r="B139" s="36"/>
      <c r="C139" s="139"/>
      <c r="D139" s="37"/>
      <c r="E139" s="141"/>
      <c r="F139" s="141"/>
      <c r="G139" s="57"/>
      <c r="H139" s="141"/>
      <c r="I139" s="141"/>
      <c r="J139" s="144"/>
      <c r="K139" s="143"/>
      <c r="L139" s="144"/>
      <c r="M139" s="145"/>
      <c r="N139" s="101"/>
      <c r="O139" s="63"/>
    </row>
    <row r="140">
      <c r="A140" s="35"/>
      <c r="B140" s="36"/>
      <c r="C140" s="16"/>
      <c r="D140" s="37"/>
      <c r="E140" s="152"/>
      <c r="F140" s="152"/>
      <c r="G140" s="153"/>
      <c r="H140" s="152"/>
      <c r="I140" s="152"/>
      <c r="J140" s="152"/>
      <c r="K140" s="153"/>
      <c r="L140" s="152"/>
      <c r="M140" s="154"/>
      <c r="N140" s="37"/>
      <c r="O140" s="38"/>
    </row>
    <row r="141">
      <c r="A141" s="35"/>
      <c r="B141" s="36"/>
      <c r="C141" s="155" t="s">
        <v>145</v>
      </c>
      <c r="D141" s="37"/>
      <c r="E141" s="156"/>
      <c r="F141" s="156"/>
      <c r="G141" s="80"/>
      <c r="H141" s="156"/>
      <c r="I141" s="156"/>
      <c r="J141" s="156"/>
      <c r="K141" s="80"/>
      <c r="L141" s="157">
        <f>SUM(L143:L154)</f>
        <v>34000</v>
      </c>
      <c r="M141" s="158">
        <f>L141/L8</f>
        <v>0.08507303456</v>
      </c>
      <c r="N141" s="159"/>
      <c r="O141" s="160"/>
    </row>
    <row r="142">
      <c r="A142" s="35"/>
      <c r="B142" s="36"/>
      <c r="C142" s="161" t="s">
        <v>146</v>
      </c>
      <c r="D142" s="37"/>
      <c r="E142" s="162"/>
      <c r="F142" s="162" t="s">
        <v>147</v>
      </c>
      <c r="G142" s="57"/>
      <c r="H142" s="162"/>
      <c r="I142" s="162" t="s">
        <v>148</v>
      </c>
      <c r="J142" s="162"/>
      <c r="K142" s="57"/>
      <c r="L142" s="163"/>
      <c r="M142" s="164"/>
      <c r="N142" s="137"/>
      <c r="O142" s="138"/>
    </row>
    <row r="143">
      <c r="A143" s="35"/>
      <c r="B143" s="36"/>
      <c r="C143" s="165" t="s">
        <v>149</v>
      </c>
      <c r="D143" s="37"/>
      <c r="E143" s="166" t="s">
        <v>150</v>
      </c>
      <c r="F143" s="166">
        <v>500.0</v>
      </c>
      <c r="G143" s="57"/>
      <c r="H143" s="166" t="s">
        <v>151</v>
      </c>
      <c r="I143" s="167">
        <v>6.0</v>
      </c>
      <c r="J143" s="168">
        <v>10.0</v>
      </c>
      <c r="K143" s="143"/>
      <c r="L143" s="168">
        <f>F143*I143*J143</f>
        <v>30000</v>
      </c>
      <c r="M143" s="169"/>
      <c r="N143" s="101"/>
      <c r="O143" s="63"/>
    </row>
    <row r="144">
      <c r="A144" s="35"/>
      <c r="B144" s="36"/>
      <c r="D144" s="37"/>
      <c r="E144" s="166"/>
      <c r="F144" s="166"/>
      <c r="G144" s="57"/>
      <c r="H144" s="166"/>
      <c r="I144" s="167"/>
      <c r="J144" s="168"/>
      <c r="K144" s="143"/>
      <c r="L144" s="168"/>
      <c r="M144" s="169"/>
      <c r="N144" s="101"/>
      <c r="O144" s="63"/>
    </row>
    <row r="145">
      <c r="A145" s="35"/>
      <c r="B145" s="36"/>
      <c r="D145" s="37"/>
      <c r="E145" s="166"/>
      <c r="F145" s="166"/>
      <c r="G145" s="57"/>
      <c r="H145" s="166"/>
      <c r="I145" s="167"/>
      <c r="J145" s="168"/>
      <c r="K145" s="143"/>
      <c r="L145" s="168"/>
      <c r="M145" s="169"/>
      <c r="N145" s="101"/>
      <c r="O145" s="63"/>
    </row>
    <row r="146">
      <c r="A146" s="35"/>
      <c r="B146" s="36"/>
      <c r="D146" s="37"/>
      <c r="E146" s="166"/>
      <c r="F146" s="166"/>
      <c r="G146" s="57"/>
      <c r="H146" s="166"/>
      <c r="I146" s="167"/>
      <c r="J146" s="168"/>
      <c r="K146" s="143"/>
      <c r="L146" s="168"/>
      <c r="M146" s="169"/>
      <c r="N146" s="101"/>
      <c r="O146" s="63"/>
    </row>
    <row r="147">
      <c r="A147" s="35"/>
      <c r="B147" s="36"/>
      <c r="D147" s="37"/>
      <c r="E147" s="166"/>
      <c r="F147" s="166"/>
      <c r="G147" s="57"/>
      <c r="H147" s="166"/>
      <c r="I147" s="167"/>
      <c r="J147" s="168"/>
      <c r="K147" s="143"/>
      <c r="L147" s="168"/>
      <c r="M147" s="169"/>
      <c r="N147" s="101"/>
      <c r="O147" s="63"/>
    </row>
    <row r="148">
      <c r="A148" s="35"/>
      <c r="B148" s="36"/>
      <c r="D148" s="37"/>
      <c r="E148" s="166"/>
      <c r="F148" s="166"/>
      <c r="G148" s="57"/>
      <c r="H148" s="166"/>
      <c r="I148" s="167"/>
      <c r="J148" s="168"/>
      <c r="K148" s="143"/>
      <c r="L148" s="168"/>
      <c r="M148" s="169"/>
      <c r="N148" s="101"/>
      <c r="O148" s="63"/>
    </row>
    <row r="149">
      <c r="A149" s="35"/>
      <c r="B149" s="36"/>
      <c r="C149" s="161" t="s">
        <v>152</v>
      </c>
      <c r="D149" s="37"/>
      <c r="E149" s="162"/>
      <c r="F149" s="170"/>
      <c r="G149" s="57"/>
      <c r="H149" s="162"/>
      <c r="I149" s="162"/>
      <c r="J149" s="171"/>
      <c r="K149" s="143"/>
      <c r="L149" s="163"/>
      <c r="M149" s="172"/>
      <c r="N149" s="149"/>
      <c r="O149" s="150"/>
    </row>
    <row r="150">
      <c r="A150" s="35"/>
      <c r="B150" s="36"/>
      <c r="C150" s="173"/>
      <c r="D150" s="37"/>
      <c r="E150" s="174" t="s">
        <v>153</v>
      </c>
      <c r="F150" s="174">
        <v>4.0</v>
      </c>
      <c r="G150" s="57"/>
      <c r="H150" s="174" t="s">
        <v>67</v>
      </c>
      <c r="I150" s="175">
        <v>1.0</v>
      </c>
      <c r="J150" s="176">
        <v>1000.0</v>
      </c>
      <c r="K150" s="143"/>
      <c r="L150" s="168">
        <f t="shared" ref="L150:L153" si="15">F150*I150*J150</f>
        <v>4000</v>
      </c>
      <c r="M150" s="169"/>
      <c r="N150" s="101"/>
      <c r="O150" s="63"/>
    </row>
    <row r="151">
      <c r="A151" s="35"/>
      <c r="B151" s="36"/>
      <c r="C151" s="173"/>
      <c r="D151" s="37"/>
      <c r="E151" s="174" t="s">
        <v>154</v>
      </c>
      <c r="F151" s="174">
        <v>3.0</v>
      </c>
      <c r="G151" s="57"/>
      <c r="H151" s="174" t="s">
        <v>67</v>
      </c>
      <c r="I151" s="175">
        <v>0.0</v>
      </c>
      <c r="J151" s="176">
        <v>1000.0</v>
      </c>
      <c r="K151" s="143"/>
      <c r="L151" s="168">
        <f t="shared" si="15"/>
        <v>0</v>
      </c>
      <c r="M151" s="169"/>
      <c r="N151" s="101"/>
      <c r="O151" s="63"/>
    </row>
    <row r="152">
      <c r="A152" s="35"/>
      <c r="B152" s="36"/>
      <c r="C152" s="173"/>
      <c r="D152" s="37"/>
      <c r="E152" s="174" t="s">
        <v>155</v>
      </c>
      <c r="F152" s="174">
        <v>1.0</v>
      </c>
      <c r="G152" s="57"/>
      <c r="H152" s="174" t="s">
        <v>67</v>
      </c>
      <c r="I152" s="175"/>
      <c r="J152" s="176">
        <v>40000.0</v>
      </c>
      <c r="K152" s="143"/>
      <c r="L152" s="168">
        <f t="shared" si="15"/>
        <v>0</v>
      </c>
      <c r="M152" s="169"/>
      <c r="N152" s="101"/>
      <c r="O152" s="63"/>
    </row>
    <row r="153">
      <c r="A153" s="35"/>
      <c r="B153" s="36"/>
      <c r="C153" s="173"/>
      <c r="D153" s="37"/>
      <c r="E153" s="174" t="s">
        <v>156</v>
      </c>
      <c r="F153" s="174">
        <v>1.0</v>
      </c>
      <c r="G153" s="57"/>
      <c r="H153" s="174" t="s">
        <v>67</v>
      </c>
      <c r="I153" s="175"/>
      <c r="J153" s="176">
        <v>25000.0</v>
      </c>
      <c r="K153" s="143"/>
      <c r="L153" s="168">
        <f t="shared" si="15"/>
        <v>0</v>
      </c>
      <c r="M153" s="169"/>
      <c r="N153" s="101"/>
      <c r="O153" s="63"/>
    </row>
    <row r="154">
      <c r="A154" s="35"/>
      <c r="B154" s="36"/>
      <c r="C154" s="173"/>
      <c r="D154" s="37"/>
      <c r="E154" s="166"/>
      <c r="F154" s="166"/>
      <c r="G154" s="57"/>
      <c r="H154" s="166"/>
      <c r="I154" s="167"/>
      <c r="J154" s="168"/>
      <c r="K154" s="143"/>
      <c r="L154" s="168"/>
      <c r="M154" s="169"/>
      <c r="N154" s="101"/>
      <c r="O154" s="63"/>
    </row>
    <row r="155">
      <c r="A155" s="35"/>
      <c r="B155" s="36"/>
      <c r="C155" s="16"/>
      <c r="D155" s="46"/>
      <c r="E155" s="79"/>
      <c r="F155" s="79"/>
      <c r="G155" s="80"/>
      <c r="H155" s="79"/>
      <c r="I155" s="79"/>
      <c r="J155" s="79"/>
      <c r="K155" s="80"/>
      <c r="L155" s="79"/>
      <c r="M155" s="81"/>
      <c r="N155" s="46"/>
      <c r="O155" s="82"/>
    </row>
    <row r="156">
      <c r="A156" s="10"/>
      <c r="B156" s="14"/>
      <c r="C156" s="177" t="s">
        <v>12</v>
      </c>
      <c r="D156" s="31"/>
      <c r="E156" s="178"/>
      <c r="F156" s="178"/>
      <c r="G156" s="85"/>
      <c r="H156" s="178"/>
      <c r="I156" s="178"/>
      <c r="J156" s="178"/>
      <c r="K156" s="85"/>
      <c r="L156" s="179">
        <f>SUM(L158:L172)</f>
        <v>5580</v>
      </c>
      <c r="M156" s="180">
        <f>L156/L8</f>
        <v>0.01396198626</v>
      </c>
      <c r="N156" s="32"/>
      <c r="O156" s="13"/>
    </row>
    <row r="157">
      <c r="A157" s="35"/>
      <c r="B157" s="36"/>
      <c r="C157" s="181" t="s">
        <v>157</v>
      </c>
      <c r="D157" s="46"/>
      <c r="E157" s="182"/>
      <c r="F157" s="182"/>
      <c r="G157" s="57"/>
      <c r="H157" s="182"/>
      <c r="I157" s="182" t="s">
        <v>158</v>
      </c>
      <c r="J157" s="182"/>
      <c r="K157" s="57"/>
      <c r="L157" s="183"/>
      <c r="M157" s="184"/>
      <c r="N157" s="52"/>
      <c r="O157" s="53"/>
    </row>
    <row r="158">
      <c r="A158" s="35"/>
      <c r="B158" s="36"/>
      <c r="C158" s="185"/>
      <c r="D158" s="46"/>
      <c r="E158" s="186" t="s">
        <v>159</v>
      </c>
      <c r="F158" s="186">
        <v>1.0</v>
      </c>
      <c r="G158" s="57"/>
      <c r="H158" s="186" t="s">
        <v>160</v>
      </c>
      <c r="I158" s="186">
        <v>6.0</v>
      </c>
      <c r="J158" s="187">
        <v>100.0</v>
      </c>
      <c r="K158" s="143"/>
      <c r="L158" s="187">
        <f t="shared" ref="L158:L159" si="16">F158*I158*J158</f>
        <v>600</v>
      </c>
      <c r="M158" s="188"/>
      <c r="N158" s="101"/>
      <c r="O158" s="63"/>
    </row>
    <row r="159">
      <c r="A159" s="35"/>
      <c r="B159" s="36"/>
      <c r="C159" s="185"/>
      <c r="D159" s="46"/>
      <c r="E159" s="186" t="s">
        <v>161</v>
      </c>
      <c r="F159" s="186">
        <v>1.0</v>
      </c>
      <c r="G159" s="57"/>
      <c r="H159" s="186" t="s">
        <v>160</v>
      </c>
      <c r="I159" s="186">
        <v>6.0</v>
      </c>
      <c r="J159" s="187">
        <v>150.0</v>
      </c>
      <c r="K159" s="143"/>
      <c r="L159" s="187">
        <f t="shared" si="16"/>
        <v>900</v>
      </c>
      <c r="M159" s="188"/>
      <c r="N159" s="101"/>
      <c r="O159" s="63"/>
    </row>
    <row r="160">
      <c r="A160" s="35"/>
      <c r="B160" s="36"/>
      <c r="C160" s="185"/>
      <c r="D160" s="46"/>
      <c r="E160" s="186"/>
      <c r="F160" s="186"/>
      <c r="G160" s="57"/>
      <c r="H160" s="186"/>
      <c r="I160" s="186"/>
      <c r="J160" s="187"/>
      <c r="K160" s="143"/>
      <c r="L160" s="187"/>
      <c r="M160" s="188"/>
      <c r="N160" s="101"/>
      <c r="O160" s="63"/>
    </row>
    <row r="161">
      <c r="A161" s="35"/>
      <c r="B161" s="36"/>
      <c r="C161" s="181" t="s">
        <v>162</v>
      </c>
      <c r="D161" s="128"/>
      <c r="E161" s="189"/>
      <c r="F161" s="189"/>
      <c r="G161" s="128"/>
      <c r="H161" s="189"/>
      <c r="I161" s="182" t="s">
        <v>158</v>
      </c>
      <c r="J161" s="189"/>
      <c r="K161" s="128"/>
      <c r="L161" s="183"/>
      <c r="M161" s="189"/>
      <c r="N161" s="101"/>
      <c r="O161" s="63"/>
    </row>
    <row r="162">
      <c r="A162" s="35"/>
      <c r="B162" s="36"/>
      <c r="C162" s="185"/>
      <c r="D162" s="46"/>
      <c r="E162" s="190" t="s">
        <v>163</v>
      </c>
      <c r="F162" s="190">
        <v>1.0</v>
      </c>
      <c r="G162" s="57"/>
      <c r="H162" s="186" t="s">
        <v>160</v>
      </c>
      <c r="I162" s="186">
        <v>6.0</v>
      </c>
      <c r="J162" s="187">
        <v>150.0</v>
      </c>
      <c r="K162" s="143"/>
      <c r="L162" s="187">
        <f t="shared" ref="L162:L163" si="17">F162*I162*J162</f>
        <v>900</v>
      </c>
      <c r="M162" s="188"/>
      <c r="N162" s="101"/>
      <c r="O162" s="63"/>
    </row>
    <row r="163">
      <c r="A163" s="35"/>
      <c r="B163" s="36"/>
      <c r="C163" s="185"/>
      <c r="D163" s="46"/>
      <c r="E163" s="190" t="s">
        <v>164</v>
      </c>
      <c r="F163" s="190">
        <v>1.0</v>
      </c>
      <c r="G163" s="57"/>
      <c r="H163" s="186" t="s">
        <v>160</v>
      </c>
      <c r="I163" s="186">
        <v>6.0</v>
      </c>
      <c r="J163" s="187">
        <v>150.0</v>
      </c>
      <c r="K163" s="143"/>
      <c r="L163" s="187">
        <f t="shared" si="17"/>
        <v>900</v>
      </c>
      <c r="M163" s="188"/>
      <c r="N163" s="101"/>
      <c r="O163" s="63"/>
    </row>
    <row r="164">
      <c r="A164" s="35"/>
      <c r="B164" s="36"/>
      <c r="C164" s="185"/>
      <c r="D164" s="46"/>
      <c r="E164" s="186"/>
      <c r="F164" s="186"/>
      <c r="G164" s="57"/>
      <c r="H164" s="186"/>
      <c r="I164" s="186"/>
      <c r="J164" s="187"/>
      <c r="K164" s="143"/>
      <c r="L164" s="187"/>
      <c r="M164" s="188"/>
      <c r="N164" s="101"/>
      <c r="O164" s="63"/>
    </row>
    <row r="165">
      <c r="A165" s="35"/>
      <c r="B165" s="36"/>
      <c r="C165" s="181" t="s">
        <v>165</v>
      </c>
      <c r="D165" s="46"/>
      <c r="E165" s="182"/>
      <c r="F165" s="182"/>
      <c r="G165" s="57"/>
      <c r="H165" s="182"/>
      <c r="I165" s="182" t="s">
        <v>158</v>
      </c>
      <c r="J165" s="191"/>
      <c r="K165" s="143"/>
      <c r="L165" s="183"/>
      <c r="M165" s="183"/>
      <c r="N165" s="104"/>
      <c r="O165" s="105"/>
    </row>
    <row r="166">
      <c r="A166" s="35"/>
      <c r="B166" s="36"/>
      <c r="C166" s="185"/>
      <c r="D166" s="46"/>
      <c r="E166" s="186" t="s">
        <v>159</v>
      </c>
      <c r="F166" s="186">
        <v>1.0</v>
      </c>
      <c r="G166" s="57"/>
      <c r="H166" s="186" t="s">
        <v>160</v>
      </c>
      <c r="I166" s="186">
        <v>6.0</v>
      </c>
      <c r="J166" s="187">
        <v>200.0</v>
      </c>
      <c r="K166" s="143"/>
      <c r="L166" s="187">
        <f t="shared" ref="L166:L167" si="18">F166*I166*J166</f>
        <v>1200</v>
      </c>
      <c r="M166" s="188"/>
      <c r="N166" s="101"/>
      <c r="O166" s="63"/>
    </row>
    <row r="167">
      <c r="A167" s="35"/>
      <c r="B167" s="36"/>
      <c r="C167" s="185"/>
      <c r="D167" s="46"/>
      <c r="E167" s="186" t="s">
        <v>161</v>
      </c>
      <c r="F167" s="186">
        <v>1.0</v>
      </c>
      <c r="G167" s="57"/>
      <c r="H167" s="186" t="s">
        <v>160</v>
      </c>
      <c r="I167" s="186">
        <v>6.0</v>
      </c>
      <c r="J167" s="187">
        <v>120.0</v>
      </c>
      <c r="K167" s="143"/>
      <c r="L167" s="187">
        <f t="shared" si="18"/>
        <v>720</v>
      </c>
      <c r="M167" s="188"/>
      <c r="N167" s="101"/>
      <c r="O167" s="63"/>
    </row>
    <row r="168">
      <c r="A168" s="35"/>
      <c r="B168" s="36"/>
      <c r="C168" s="185"/>
      <c r="D168" s="46"/>
      <c r="E168" s="186"/>
      <c r="F168" s="186"/>
      <c r="G168" s="57"/>
      <c r="H168" s="186"/>
      <c r="I168" s="186"/>
      <c r="J168" s="187"/>
      <c r="K168" s="143"/>
      <c r="L168" s="187"/>
      <c r="M168" s="188"/>
      <c r="N168" s="101"/>
      <c r="O168" s="63"/>
    </row>
    <row r="169">
      <c r="A169" s="35"/>
      <c r="B169" s="36"/>
      <c r="C169" s="181" t="s">
        <v>166</v>
      </c>
      <c r="D169" s="46"/>
      <c r="E169" s="182"/>
      <c r="F169" s="182"/>
      <c r="G169" s="57"/>
      <c r="H169" s="182"/>
      <c r="I169" s="182" t="s">
        <v>158</v>
      </c>
      <c r="J169" s="191"/>
      <c r="K169" s="143"/>
      <c r="L169" s="183"/>
      <c r="M169" s="183"/>
      <c r="N169" s="104"/>
      <c r="O169" s="105"/>
    </row>
    <row r="170">
      <c r="A170" s="35"/>
      <c r="B170" s="36"/>
      <c r="C170" s="185"/>
      <c r="D170" s="46"/>
      <c r="E170" s="186" t="s">
        <v>159</v>
      </c>
      <c r="F170" s="186">
        <v>1.0</v>
      </c>
      <c r="G170" s="57"/>
      <c r="H170" s="186" t="s">
        <v>160</v>
      </c>
      <c r="I170" s="186">
        <v>6.0</v>
      </c>
      <c r="J170" s="187">
        <v>30.0</v>
      </c>
      <c r="K170" s="143"/>
      <c r="L170" s="187">
        <f t="shared" ref="L170:L171" si="19">F170*I170*J170</f>
        <v>180</v>
      </c>
      <c r="M170" s="188"/>
      <c r="N170" s="101"/>
      <c r="O170" s="63"/>
    </row>
    <row r="171">
      <c r="A171" s="35"/>
      <c r="B171" s="36"/>
      <c r="C171" s="185"/>
      <c r="D171" s="46"/>
      <c r="E171" s="186" t="s">
        <v>161</v>
      </c>
      <c r="F171" s="186">
        <v>1.0</v>
      </c>
      <c r="G171" s="57"/>
      <c r="H171" s="186" t="s">
        <v>160</v>
      </c>
      <c r="I171" s="186">
        <v>6.0</v>
      </c>
      <c r="J171" s="187">
        <v>30.0</v>
      </c>
      <c r="K171" s="143"/>
      <c r="L171" s="187">
        <f t="shared" si="19"/>
        <v>180</v>
      </c>
      <c r="M171" s="188"/>
      <c r="N171" s="101"/>
      <c r="O171" s="63"/>
    </row>
    <row r="172">
      <c r="A172" s="35"/>
      <c r="B172" s="36"/>
      <c r="C172" s="185"/>
      <c r="D172" s="46"/>
      <c r="E172" s="186"/>
      <c r="F172" s="186"/>
      <c r="G172" s="57"/>
      <c r="H172" s="186"/>
      <c r="I172" s="186"/>
      <c r="J172" s="187"/>
      <c r="K172" s="143"/>
      <c r="L172" s="187"/>
      <c r="M172" s="188"/>
      <c r="N172" s="101"/>
      <c r="O172" s="63"/>
    </row>
    <row r="173">
      <c r="A173" s="35"/>
      <c r="B173" s="36"/>
      <c r="C173" s="16"/>
      <c r="D173" s="37"/>
      <c r="E173" s="152"/>
      <c r="F173" s="152"/>
      <c r="G173" s="153"/>
      <c r="H173" s="152"/>
      <c r="I173" s="152"/>
      <c r="J173" s="152"/>
      <c r="K173" s="153"/>
      <c r="L173" s="152"/>
      <c r="M173" s="154"/>
      <c r="N173" s="37"/>
      <c r="O173" s="38"/>
    </row>
    <row r="174">
      <c r="A174" s="10"/>
      <c r="B174" s="14"/>
      <c r="C174" s="192" t="s">
        <v>13</v>
      </c>
      <c r="D174" s="31"/>
      <c r="E174" s="193"/>
      <c r="F174" s="193"/>
      <c r="G174" s="85"/>
      <c r="H174" s="193"/>
      <c r="I174" s="193"/>
      <c r="J174" s="193"/>
      <c r="K174" s="85"/>
      <c r="L174" s="194">
        <f>SUM(L176:L184)</f>
        <v>5240</v>
      </c>
      <c r="M174" s="195">
        <f>L174/L8</f>
        <v>0.01311125591</v>
      </c>
      <c r="N174" s="32"/>
      <c r="O174" s="13"/>
    </row>
    <row r="175">
      <c r="A175" s="35"/>
      <c r="B175" s="36"/>
      <c r="C175" s="196" t="s">
        <v>167</v>
      </c>
      <c r="D175" s="46"/>
      <c r="E175" s="197"/>
      <c r="F175" s="197"/>
      <c r="G175" s="57"/>
      <c r="H175" s="197"/>
      <c r="I175" s="197"/>
      <c r="J175" s="198"/>
      <c r="K175" s="143"/>
      <c r="L175" s="199"/>
      <c r="M175" s="199"/>
      <c r="N175" s="104"/>
      <c r="O175" s="105"/>
    </row>
    <row r="176">
      <c r="A176" s="35"/>
      <c r="B176" s="36"/>
      <c r="C176" s="200"/>
      <c r="D176" s="46"/>
      <c r="E176" s="201" t="s">
        <v>168</v>
      </c>
      <c r="F176" s="201">
        <v>8.0</v>
      </c>
      <c r="G176" s="57"/>
      <c r="H176" s="201" t="s">
        <v>169</v>
      </c>
      <c r="I176" s="201"/>
      <c r="J176" s="202">
        <v>150.0</v>
      </c>
      <c r="K176" s="143"/>
      <c r="L176" s="202">
        <f t="shared" ref="L176:L177" si="20">F176*J176</f>
        <v>1200</v>
      </c>
      <c r="M176" s="203"/>
      <c r="N176" s="101"/>
      <c r="O176" s="63"/>
    </row>
    <row r="177">
      <c r="A177" s="35"/>
      <c r="B177" s="36"/>
      <c r="C177" s="200"/>
      <c r="D177" s="46"/>
      <c r="E177" s="201" t="s">
        <v>170</v>
      </c>
      <c r="F177" s="201">
        <v>2.0</v>
      </c>
      <c r="G177" s="57"/>
      <c r="H177" s="201" t="s">
        <v>169</v>
      </c>
      <c r="I177" s="201"/>
      <c r="J177" s="202">
        <v>100.0</v>
      </c>
      <c r="K177" s="143"/>
      <c r="L177" s="202">
        <f t="shared" si="20"/>
        <v>200</v>
      </c>
      <c r="M177" s="203"/>
      <c r="N177" s="101"/>
      <c r="O177" s="63"/>
    </row>
    <row r="178">
      <c r="A178" s="35"/>
      <c r="B178" s="36"/>
      <c r="C178" s="200"/>
      <c r="D178" s="46"/>
      <c r="E178" s="201"/>
      <c r="F178" s="201"/>
      <c r="G178" s="57"/>
      <c r="H178" s="201"/>
      <c r="I178" s="201"/>
      <c r="J178" s="202"/>
      <c r="K178" s="143"/>
      <c r="L178" s="202"/>
      <c r="M178" s="203"/>
      <c r="N178" s="101"/>
      <c r="O178" s="63"/>
    </row>
    <row r="179">
      <c r="A179" s="35"/>
      <c r="B179" s="36"/>
      <c r="C179" s="196" t="s">
        <v>171</v>
      </c>
      <c r="D179" s="46"/>
      <c r="E179" s="197"/>
      <c r="F179" s="197"/>
      <c r="G179" s="57"/>
      <c r="H179" s="197"/>
      <c r="I179" s="197"/>
      <c r="J179" s="198"/>
      <c r="K179" s="143"/>
      <c r="L179" s="199"/>
      <c r="M179" s="199"/>
      <c r="N179" s="104"/>
      <c r="O179" s="105"/>
    </row>
    <row r="180">
      <c r="A180" s="35"/>
      <c r="B180" s="36"/>
      <c r="C180" s="200"/>
      <c r="D180" s="46"/>
      <c r="E180" s="201" t="s">
        <v>172</v>
      </c>
      <c r="F180" s="201">
        <v>48.0</v>
      </c>
      <c r="G180" s="57"/>
      <c r="H180" s="201" t="s">
        <v>173</v>
      </c>
      <c r="I180" s="201"/>
      <c r="J180" s="202">
        <v>50.0</v>
      </c>
      <c r="K180" s="143"/>
      <c r="L180" s="202">
        <f>F180*J180</f>
        <v>2400</v>
      </c>
      <c r="M180" s="203"/>
      <c r="N180" s="101"/>
      <c r="O180" s="63"/>
    </row>
    <row r="181">
      <c r="A181" s="35"/>
      <c r="B181" s="36"/>
      <c r="C181" s="200"/>
      <c r="D181" s="46"/>
      <c r="E181" s="201"/>
      <c r="F181" s="201"/>
      <c r="G181" s="57"/>
      <c r="H181" s="201"/>
      <c r="I181" s="201"/>
      <c r="J181" s="202"/>
      <c r="K181" s="143"/>
      <c r="L181" s="202"/>
      <c r="M181" s="203"/>
      <c r="N181" s="101"/>
      <c r="O181" s="63"/>
    </row>
    <row r="182">
      <c r="A182" s="35"/>
      <c r="B182" s="36"/>
      <c r="C182" s="196" t="s">
        <v>174</v>
      </c>
      <c r="D182" s="46"/>
      <c r="E182" s="197"/>
      <c r="F182" s="197"/>
      <c r="G182" s="57"/>
      <c r="H182" s="197"/>
      <c r="I182" s="197"/>
      <c r="J182" s="198"/>
      <c r="K182" s="143"/>
      <c r="L182" s="199"/>
      <c r="M182" s="199"/>
      <c r="N182" s="104"/>
      <c r="O182" s="105"/>
    </row>
    <row r="183">
      <c r="A183" s="35"/>
      <c r="B183" s="36"/>
      <c r="C183" s="200"/>
      <c r="D183" s="46"/>
      <c r="E183" s="201" t="s">
        <v>175</v>
      </c>
      <c r="F183" s="201">
        <v>48.0</v>
      </c>
      <c r="G183" s="57"/>
      <c r="H183" s="201" t="s">
        <v>176</v>
      </c>
      <c r="I183" s="201"/>
      <c r="J183" s="202">
        <v>30.0</v>
      </c>
      <c r="K183" s="143"/>
      <c r="L183" s="202">
        <f>F183*J183</f>
        <v>1440</v>
      </c>
      <c r="M183" s="203"/>
      <c r="N183" s="101"/>
      <c r="O183" s="63"/>
    </row>
    <row r="184">
      <c r="A184" s="35"/>
      <c r="B184" s="36"/>
      <c r="C184" s="200"/>
      <c r="D184" s="46"/>
      <c r="E184" s="201"/>
      <c r="F184" s="201"/>
      <c r="G184" s="57"/>
      <c r="H184" s="201"/>
      <c r="I184" s="201"/>
      <c r="J184" s="202"/>
      <c r="K184" s="143"/>
      <c r="L184" s="202"/>
      <c r="M184" s="203"/>
      <c r="N184" s="101"/>
      <c r="O184" s="63"/>
    </row>
    <row r="185">
      <c r="A185" s="35"/>
      <c r="B185" s="36"/>
      <c r="C185" s="16"/>
      <c r="D185" s="46"/>
      <c r="E185" s="79"/>
      <c r="F185" s="79"/>
      <c r="G185" s="80"/>
      <c r="H185" s="79"/>
      <c r="I185" s="79"/>
      <c r="J185" s="79"/>
      <c r="K185" s="80"/>
      <c r="L185" s="79"/>
      <c r="M185" s="81"/>
      <c r="N185" s="46"/>
      <c r="O185" s="82"/>
    </row>
    <row r="186">
      <c r="A186" s="10"/>
      <c r="B186" s="14"/>
      <c r="C186" s="204" t="s">
        <v>15</v>
      </c>
      <c r="D186" s="31"/>
      <c r="E186" s="205"/>
      <c r="F186" s="205"/>
      <c r="G186" s="85"/>
      <c r="H186" s="205"/>
      <c r="I186" s="205"/>
      <c r="J186" s="205"/>
      <c r="K186" s="85"/>
      <c r="L186" s="206">
        <f>SUM(L188:L198)</f>
        <v>5500</v>
      </c>
      <c r="M186" s="207">
        <f>L186/L8</f>
        <v>0.01376181441</v>
      </c>
      <c r="N186" s="32"/>
      <c r="O186" s="13"/>
    </row>
    <row r="187">
      <c r="A187" s="35"/>
      <c r="B187" s="36"/>
      <c r="C187" s="208" t="s">
        <v>177</v>
      </c>
      <c r="D187" s="46"/>
      <c r="E187" s="209"/>
      <c r="F187" s="209"/>
      <c r="G187" s="57"/>
      <c r="H187" s="209"/>
      <c r="I187" s="209"/>
      <c r="J187" s="209"/>
      <c r="K187" s="57"/>
      <c r="L187" s="210"/>
      <c r="M187" s="211"/>
      <c r="N187" s="52"/>
      <c r="O187" s="53"/>
    </row>
    <row r="188">
      <c r="A188" s="35"/>
      <c r="B188" s="36"/>
      <c r="C188" s="212"/>
      <c r="D188" s="46"/>
      <c r="E188" s="213" t="s">
        <v>178</v>
      </c>
      <c r="F188" s="213">
        <v>8.0</v>
      </c>
      <c r="G188" s="57"/>
      <c r="H188" s="213" t="s">
        <v>179</v>
      </c>
      <c r="I188" s="213"/>
      <c r="J188" s="214">
        <v>200.0</v>
      </c>
      <c r="K188" s="57"/>
      <c r="L188" s="214">
        <f>F188*J188</f>
        <v>1600</v>
      </c>
      <c r="M188" s="215"/>
      <c r="N188" s="55"/>
      <c r="O188" s="68"/>
    </row>
    <row r="189">
      <c r="A189" s="35"/>
      <c r="B189" s="36"/>
      <c r="C189" s="212"/>
      <c r="D189" s="46"/>
      <c r="E189" s="213"/>
      <c r="F189" s="213"/>
      <c r="G189" s="57"/>
      <c r="H189" s="213"/>
      <c r="I189" s="213"/>
      <c r="J189" s="214"/>
      <c r="K189" s="57"/>
      <c r="L189" s="213"/>
      <c r="M189" s="215"/>
      <c r="N189" s="55"/>
      <c r="O189" s="68"/>
    </row>
    <row r="190">
      <c r="A190" s="35"/>
      <c r="B190" s="36"/>
      <c r="C190" s="208" t="s">
        <v>180</v>
      </c>
      <c r="D190" s="46"/>
      <c r="E190" s="209"/>
      <c r="F190" s="209"/>
      <c r="G190" s="57"/>
      <c r="H190" s="209"/>
      <c r="I190" s="209"/>
      <c r="J190" s="209"/>
      <c r="K190" s="57"/>
      <c r="L190" s="210"/>
      <c r="M190" s="211"/>
      <c r="N190" s="52"/>
      <c r="O190" s="53"/>
    </row>
    <row r="191">
      <c r="A191" s="35"/>
      <c r="B191" s="36"/>
      <c r="C191" s="212"/>
      <c r="D191" s="46"/>
      <c r="E191" s="213" t="s">
        <v>181</v>
      </c>
      <c r="F191" s="213">
        <v>2.0</v>
      </c>
      <c r="G191" s="57"/>
      <c r="H191" s="213" t="s">
        <v>182</v>
      </c>
      <c r="I191" s="213"/>
      <c r="J191" s="214">
        <v>150.0</v>
      </c>
      <c r="K191" s="57"/>
      <c r="L191" s="214">
        <f>F191*J191</f>
        <v>300</v>
      </c>
      <c r="M191" s="215"/>
      <c r="N191" s="55"/>
      <c r="O191" s="68"/>
    </row>
    <row r="192">
      <c r="A192" s="35"/>
      <c r="B192" s="36"/>
      <c r="C192" s="212"/>
      <c r="D192" s="46"/>
      <c r="E192" s="213"/>
      <c r="F192" s="213"/>
      <c r="G192" s="57"/>
      <c r="H192" s="213"/>
      <c r="I192" s="213"/>
      <c r="J192" s="214"/>
      <c r="K192" s="57"/>
      <c r="L192" s="213"/>
      <c r="M192" s="215"/>
      <c r="N192" s="55"/>
      <c r="O192" s="68"/>
    </row>
    <row r="193">
      <c r="A193" s="35"/>
      <c r="B193" s="36"/>
      <c r="C193" s="208" t="s">
        <v>183</v>
      </c>
      <c r="D193" s="46"/>
      <c r="E193" s="209"/>
      <c r="F193" s="209"/>
      <c r="G193" s="57"/>
      <c r="H193" s="209"/>
      <c r="I193" s="209"/>
      <c r="J193" s="216"/>
      <c r="K193" s="57"/>
      <c r="L193" s="210"/>
      <c r="M193" s="211"/>
      <c r="N193" s="52"/>
      <c r="O193" s="53"/>
    </row>
    <row r="194">
      <c r="A194" s="35"/>
      <c r="B194" s="36"/>
      <c r="C194" s="212"/>
      <c r="D194" s="46"/>
      <c r="E194" s="213" t="s">
        <v>181</v>
      </c>
      <c r="F194" s="213">
        <v>2.0</v>
      </c>
      <c r="G194" s="57"/>
      <c r="H194" s="213" t="s">
        <v>182</v>
      </c>
      <c r="I194" s="213"/>
      <c r="J194" s="214">
        <v>300.0</v>
      </c>
      <c r="K194" s="57"/>
      <c r="L194" s="214">
        <f>F194*J194</f>
        <v>600</v>
      </c>
      <c r="M194" s="215"/>
      <c r="N194" s="55"/>
      <c r="O194" s="68"/>
    </row>
    <row r="195">
      <c r="A195" s="35"/>
      <c r="B195" s="36"/>
      <c r="C195" s="212"/>
      <c r="D195" s="46"/>
      <c r="E195" s="213"/>
      <c r="F195" s="213"/>
      <c r="G195" s="57"/>
      <c r="H195" s="213"/>
      <c r="I195" s="213"/>
      <c r="J195" s="214"/>
      <c r="K195" s="57"/>
      <c r="L195" s="213"/>
      <c r="M195" s="215"/>
      <c r="N195" s="55"/>
      <c r="O195" s="68"/>
    </row>
    <row r="196">
      <c r="A196" s="35"/>
      <c r="B196" s="36"/>
      <c r="C196" s="217" t="s">
        <v>184</v>
      </c>
      <c r="D196" s="46"/>
      <c r="E196" s="209"/>
      <c r="F196" s="209"/>
      <c r="G196" s="57"/>
      <c r="H196" s="209"/>
      <c r="I196" s="209"/>
      <c r="J196" s="216"/>
      <c r="K196" s="57"/>
      <c r="L196" s="210"/>
      <c r="M196" s="211"/>
      <c r="N196" s="55"/>
      <c r="O196" s="68"/>
    </row>
    <row r="197">
      <c r="A197" s="35"/>
      <c r="B197" s="36"/>
      <c r="C197" s="212"/>
      <c r="D197" s="46"/>
      <c r="E197" s="218" t="s">
        <v>185</v>
      </c>
      <c r="F197" s="218">
        <v>1.0</v>
      </c>
      <c r="G197" s="57"/>
      <c r="H197" s="218" t="s">
        <v>67</v>
      </c>
      <c r="I197" s="213"/>
      <c r="J197" s="219">
        <v>3000.0</v>
      </c>
      <c r="K197" s="57"/>
      <c r="L197" s="214">
        <f>F197*J197</f>
        <v>3000</v>
      </c>
      <c r="M197" s="215"/>
      <c r="N197" s="55"/>
      <c r="O197" s="68"/>
    </row>
    <row r="198">
      <c r="A198" s="35"/>
      <c r="B198" s="36"/>
      <c r="C198" s="212"/>
      <c r="D198" s="46"/>
      <c r="E198" s="213"/>
      <c r="F198" s="213"/>
      <c r="G198" s="57"/>
      <c r="H198" s="213"/>
      <c r="I198" s="213"/>
      <c r="J198" s="214"/>
      <c r="K198" s="57"/>
      <c r="L198" s="213"/>
      <c r="M198" s="215"/>
      <c r="N198" s="55"/>
      <c r="O198" s="68"/>
    </row>
    <row r="199">
      <c r="A199" s="35"/>
      <c r="B199" s="36"/>
      <c r="C199" s="16"/>
      <c r="D199" s="37"/>
      <c r="E199" s="154"/>
      <c r="F199" s="154"/>
      <c r="G199" s="37"/>
      <c r="H199" s="154"/>
      <c r="I199" s="154"/>
      <c r="J199" s="154"/>
      <c r="K199" s="37"/>
      <c r="L199" s="154"/>
      <c r="M199" s="154"/>
      <c r="N199" s="37"/>
      <c r="O199" s="38"/>
    </row>
    <row r="200">
      <c r="A200" s="10"/>
      <c r="B200" s="14"/>
      <c r="C200" s="220" t="s">
        <v>186</v>
      </c>
      <c r="D200" s="31"/>
      <c r="E200" s="221"/>
      <c r="F200" s="221"/>
      <c r="G200" s="85"/>
      <c r="H200" s="221"/>
      <c r="I200" s="221"/>
      <c r="J200" s="221"/>
      <c r="K200" s="85"/>
      <c r="L200" s="222">
        <f>SUM(L202:L212)</f>
        <v>59221.603</v>
      </c>
      <c r="M200" s="223">
        <f>L200/L8</f>
        <v>0.14818122</v>
      </c>
      <c r="N200" s="224"/>
      <c r="O200" s="225"/>
    </row>
    <row r="201">
      <c r="A201" s="35"/>
      <c r="B201" s="36"/>
      <c r="C201" s="226" t="s">
        <v>187</v>
      </c>
      <c r="D201" s="46"/>
      <c r="E201" s="227"/>
      <c r="F201" s="227" t="s">
        <v>188</v>
      </c>
      <c r="G201" s="57"/>
      <c r="H201" s="227"/>
      <c r="I201" s="227" t="s">
        <v>148</v>
      </c>
      <c r="J201" s="227"/>
      <c r="K201" s="57"/>
      <c r="L201" s="228"/>
      <c r="M201" s="229"/>
      <c r="N201" s="55"/>
      <c r="O201" s="68"/>
    </row>
    <row r="202">
      <c r="A202" s="35"/>
      <c r="B202" s="36"/>
      <c r="C202" s="230"/>
      <c r="D202" s="46"/>
      <c r="E202" s="231" t="s">
        <v>189</v>
      </c>
      <c r="F202" s="231">
        <v>1.0</v>
      </c>
      <c r="G202" s="57"/>
      <c r="H202" s="231" t="s">
        <v>190</v>
      </c>
      <c r="I202" s="231">
        <v>6.0</v>
      </c>
      <c r="J202" s="232">
        <v>9.0</v>
      </c>
      <c r="K202" s="57"/>
      <c r="L202" s="232">
        <f>F202*I202*J202</f>
        <v>54</v>
      </c>
      <c r="M202" s="233"/>
      <c r="N202" s="55"/>
      <c r="O202" s="68"/>
    </row>
    <row r="203">
      <c r="A203" s="35"/>
      <c r="B203" s="36"/>
      <c r="C203" s="230"/>
      <c r="D203" s="46"/>
      <c r="E203" s="231"/>
      <c r="F203" s="231"/>
      <c r="G203" s="57"/>
      <c r="H203" s="231"/>
      <c r="I203" s="231"/>
      <c r="J203" s="232"/>
      <c r="K203" s="57"/>
      <c r="L203" s="231"/>
      <c r="M203" s="233"/>
      <c r="N203" s="55"/>
      <c r="O203" s="68"/>
    </row>
    <row r="204">
      <c r="A204" s="35"/>
      <c r="B204" s="36"/>
      <c r="C204" s="226" t="s">
        <v>191</v>
      </c>
      <c r="D204" s="46"/>
      <c r="E204" s="227"/>
      <c r="F204" s="227"/>
      <c r="G204" s="57"/>
      <c r="H204" s="227"/>
      <c r="I204" s="227"/>
      <c r="J204" s="227"/>
      <c r="K204" s="57"/>
      <c r="L204" s="228"/>
      <c r="M204" s="229"/>
      <c r="N204" s="55"/>
      <c r="O204" s="68"/>
    </row>
    <row r="205">
      <c r="A205" s="35"/>
      <c r="B205" s="36"/>
      <c r="C205" s="230"/>
      <c r="D205" s="46"/>
      <c r="E205" s="231" t="s">
        <v>192</v>
      </c>
      <c r="F205" s="231">
        <v>1.0</v>
      </c>
      <c r="G205" s="57"/>
      <c r="H205" s="231" t="s">
        <v>193</v>
      </c>
      <c r="I205" s="231">
        <v>1.0</v>
      </c>
      <c r="J205" s="234">
        <v>0.0038</v>
      </c>
      <c r="K205" s="57"/>
      <c r="L205" s="232">
        <f>F205*I205*J205*L6</f>
        <v>1293.653</v>
      </c>
      <c r="M205" s="233"/>
      <c r="N205" s="55"/>
      <c r="O205" s="68"/>
    </row>
    <row r="206">
      <c r="A206" s="35"/>
      <c r="B206" s="36"/>
      <c r="C206" s="230"/>
      <c r="D206" s="46"/>
      <c r="E206" s="231"/>
      <c r="F206" s="231"/>
      <c r="G206" s="57"/>
      <c r="H206" s="231"/>
      <c r="I206" s="231"/>
      <c r="J206" s="234"/>
      <c r="K206" s="57"/>
      <c r="L206" s="231"/>
      <c r="M206" s="233"/>
      <c r="N206" s="55"/>
      <c r="O206" s="68"/>
    </row>
    <row r="207">
      <c r="A207" s="35"/>
      <c r="B207" s="36"/>
      <c r="C207" s="226" t="s">
        <v>194</v>
      </c>
      <c r="D207" s="46"/>
      <c r="E207" s="227"/>
      <c r="F207" s="227"/>
      <c r="G207" s="57"/>
      <c r="H207" s="227"/>
      <c r="I207" s="227"/>
      <c r="J207" s="227"/>
      <c r="K207" s="57"/>
      <c r="L207" s="228"/>
      <c r="M207" s="229"/>
      <c r="N207" s="55"/>
      <c r="O207" s="68"/>
    </row>
    <row r="208">
      <c r="A208" s="35"/>
      <c r="B208" s="36"/>
      <c r="C208" s="230"/>
      <c r="D208" s="46"/>
      <c r="E208" s="231" t="s">
        <v>195</v>
      </c>
      <c r="F208" s="231">
        <v>1.0</v>
      </c>
      <c r="G208" s="57"/>
      <c r="H208" s="231"/>
      <c r="I208" s="231">
        <v>1.0</v>
      </c>
      <c r="J208" s="235">
        <v>0.02</v>
      </c>
      <c r="K208" s="57"/>
      <c r="L208" s="232">
        <f>F208*I208*J208*L6</f>
        <v>6808.7</v>
      </c>
      <c r="M208" s="233"/>
      <c r="N208" s="55"/>
      <c r="O208" s="68"/>
    </row>
    <row r="209">
      <c r="A209" s="35"/>
      <c r="B209" s="36"/>
      <c r="C209" s="230"/>
      <c r="D209" s="46"/>
      <c r="E209" s="231"/>
      <c r="F209" s="231"/>
      <c r="G209" s="57"/>
      <c r="H209" s="231"/>
      <c r="I209" s="231"/>
      <c r="J209" s="235"/>
      <c r="K209" s="57"/>
      <c r="L209" s="231"/>
      <c r="M209" s="233"/>
      <c r="N209" s="55"/>
      <c r="O209" s="68"/>
    </row>
    <row r="210">
      <c r="A210" s="35"/>
      <c r="B210" s="36"/>
      <c r="C210" s="226" t="s">
        <v>196</v>
      </c>
      <c r="D210" s="46"/>
      <c r="E210" s="227"/>
      <c r="F210" s="227"/>
      <c r="G210" s="57"/>
      <c r="H210" s="227"/>
      <c r="I210" s="227"/>
      <c r="J210" s="227"/>
      <c r="K210" s="57"/>
      <c r="L210" s="228"/>
      <c r="M210" s="229"/>
      <c r="N210" s="55"/>
      <c r="O210" s="68"/>
    </row>
    <row r="211">
      <c r="A211" s="35"/>
      <c r="B211" s="36"/>
      <c r="C211" s="230"/>
      <c r="D211" s="46"/>
      <c r="E211" s="231" t="s">
        <v>197</v>
      </c>
      <c r="F211" s="231">
        <v>1.0</v>
      </c>
      <c r="G211" s="57"/>
      <c r="H211" s="231" t="s">
        <v>198</v>
      </c>
      <c r="I211" s="231">
        <v>1.0</v>
      </c>
      <c r="J211" s="235">
        <v>0.15</v>
      </c>
      <c r="K211" s="57"/>
      <c r="L211" s="232">
        <f>F211*I211*J211*L6</f>
        <v>51065.25</v>
      </c>
      <c r="M211" s="233"/>
      <c r="N211" s="55"/>
      <c r="O211" s="68"/>
    </row>
    <row r="212">
      <c r="A212" s="35"/>
      <c r="B212" s="36"/>
      <c r="C212" s="230"/>
      <c r="D212" s="46"/>
      <c r="E212" s="231"/>
      <c r="F212" s="231"/>
      <c r="G212" s="57"/>
      <c r="H212" s="231"/>
      <c r="I212" s="231"/>
      <c r="J212" s="235"/>
      <c r="K212" s="57"/>
      <c r="L212" s="231"/>
      <c r="M212" s="233"/>
      <c r="N212" s="55"/>
      <c r="O212" s="68"/>
    </row>
    <row r="213">
      <c r="A213" s="35"/>
      <c r="B213" s="36"/>
      <c r="C213" s="16"/>
      <c r="D213" s="46"/>
      <c r="E213" s="79"/>
      <c r="F213" s="79"/>
      <c r="G213" s="80"/>
      <c r="H213" s="79"/>
      <c r="I213" s="79"/>
      <c r="J213" s="79"/>
      <c r="K213" s="80"/>
      <c r="L213" s="79"/>
      <c r="M213" s="81"/>
      <c r="N213" s="46"/>
      <c r="O213" s="82"/>
    </row>
    <row r="214">
      <c r="A214" s="35"/>
      <c r="B214" s="36"/>
      <c r="C214" s="236" t="s">
        <v>17</v>
      </c>
      <c r="D214" s="37"/>
      <c r="E214" s="237"/>
      <c r="F214" s="237"/>
      <c r="G214" s="153"/>
      <c r="H214" s="237"/>
      <c r="I214" s="237"/>
      <c r="J214" s="237"/>
      <c r="K214" s="153"/>
      <c r="L214" s="238">
        <f>SUM(L215:L217)</f>
        <v>60000</v>
      </c>
      <c r="M214" s="239">
        <f>L214/L8</f>
        <v>0.1501288845</v>
      </c>
      <c r="N214" s="240"/>
      <c r="O214" s="241"/>
    </row>
    <row r="215">
      <c r="A215" s="242"/>
      <c r="B215" s="243"/>
      <c r="C215" s="244"/>
      <c r="D215" s="245"/>
      <c r="E215" s="246" t="s">
        <v>199</v>
      </c>
      <c r="F215" s="246">
        <v>2.0</v>
      </c>
      <c r="G215" s="247"/>
      <c r="H215" s="246" t="s">
        <v>67</v>
      </c>
      <c r="I215" s="246">
        <v>1.0</v>
      </c>
      <c r="J215" s="248">
        <v>15000.0</v>
      </c>
      <c r="K215" s="247"/>
      <c r="L215" s="249">
        <f t="shared" ref="L215:L216" si="21">J215*I215*F215</f>
        <v>30000</v>
      </c>
      <c r="M215" s="250"/>
      <c r="N215" s="251"/>
      <c r="O215" s="252"/>
    </row>
    <row r="216">
      <c r="A216" s="242"/>
      <c r="B216" s="243"/>
      <c r="C216" s="244"/>
      <c r="D216" s="245"/>
      <c r="E216" s="246" t="s">
        <v>200</v>
      </c>
      <c r="F216" s="246">
        <v>1.0</v>
      </c>
      <c r="G216" s="247"/>
      <c r="H216" s="246" t="s">
        <v>201</v>
      </c>
      <c r="I216" s="246">
        <v>10000.0</v>
      </c>
      <c r="J216" s="248">
        <v>3.0</v>
      </c>
      <c r="K216" s="247"/>
      <c r="L216" s="249">
        <f t="shared" si="21"/>
        <v>30000</v>
      </c>
      <c r="M216" s="250"/>
      <c r="N216" s="251"/>
      <c r="O216" s="252"/>
    </row>
    <row r="217">
      <c r="A217" s="242"/>
      <c r="B217" s="243"/>
      <c r="C217" s="244"/>
      <c r="D217" s="245"/>
      <c r="E217" s="253"/>
      <c r="F217" s="253"/>
      <c r="G217" s="247"/>
      <c r="H217" s="253"/>
      <c r="I217" s="254"/>
      <c r="J217" s="253"/>
      <c r="K217" s="247"/>
      <c r="L217" s="249"/>
      <c r="M217" s="250"/>
      <c r="N217" s="251"/>
      <c r="O217" s="252"/>
    </row>
    <row r="218" ht="8.25" customHeight="1">
      <c r="A218" s="35"/>
      <c r="B218" s="36"/>
      <c r="C218" s="16"/>
      <c r="D218" s="46"/>
      <c r="E218" s="79"/>
      <c r="F218" s="79"/>
      <c r="G218" s="80"/>
      <c r="H218" s="79"/>
      <c r="I218" s="79"/>
      <c r="J218" s="79"/>
      <c r="K218" s="80"/>
      <c r="L218" s="79"/>
      <c r="M218" s="81"/>
      <c r="N218" s="46"/>
      <c r="O218" s="82"/>
    </row>
    <row r="219" ht="6.75" customHeight="1">
      <c r="A219" s="35"/>
      <c r="B219" s="35"/>
      <c r="C219" s="11"/>
      <c r="D219" s="38"/>
      <c r="E219" s="38"/>
      <c r="F219" s="38"/>
      <c r="G219" s="38"/>
      <c r="H219" s="38"/>
      <c r="I219" s="38"/>
      <c r="J219" s="38"/>
      <c r="K219" s="38"/>
      <c r="L219" s="38"/>
      <c r="M219" s="38"/>
      <c r="N219" s="38"/>
      <c r="O219" s="38"/>
    </row>
  </sheetData>
  <mergeCells count="16">
    <mergeCell ref="H3:J4"/>
    <mergeCell ref="L3:M4"/>
    <mergeCell ref="E4:F4"/>
    <mergeCell ref="C6:J6"/>
    <mergeCell ref="C7:J7"/>
    <mergeCell ref="O7:O8"/>
    <mergeCell ref="C8:J8"/>
    <mergeCell ref="C91:C94"/>
    <mergeCell ref="C143:C148"/>
    <mergeCell ref="C3:C4"/>
    <mergeCell ref="C14:C18"/>
    <mergeCell ref="C20:C24"/>
    <mergeCell ref="C26:C27"/>
    <mergeCell ref="C29:C33"/>
    <mergeCell ref="C35:C38"/>
    <mergeCell ref="C76:C89"/>
  </mergeCells>
  <dataValidations>
    <dataValidation type="custom" allowBlank="1" showDropDown="1" sqref="L2:M2 L3">
      <formula1>OR(NOT(ISERROR(DATEVALUE(L2))), AND(ISNUMBER(L2), LEFT(CELL("format", L2))="D"))</formula1>
    </dataValidation>
    <dataValidation type="list" allowBlank="1" sqref="H14:H18 H20:H24 H26:H27 H29:H32 H35:H38">
      <formula1>"$/hour,$/day,$/week,$/month,$/year,$/phase,$/contract,%"</formula1>
    </dataValidation>
  </dataValidations>
  <printOptions/>
  <pageMargins bottom="0.75" footer="0.0" header="0.0" left="0.7" right="0.7" top="0.75"/>
  <pageSetup paperSize="9" orientation="portrait"/>
  <drawing r:id="rId2"/>
  <legacyDrawing r:id="rId3"/>
</worksheet>
</file>